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6"/>
  </bookViews>
  <sheets>
    <sheet name="Владельцы" sheetId="1" r:id="rId1"/>
    <sheet name="СЧА" sheetId="2" r:id="rId2"/>
    <sheet name="Изменение" sheetId="3" r:id="rId3"/>
    <sheet name="ССА" sheetId="4" r:id="rId4"/>
    <sheet name="Прирост" sheetId="5" r:id="rId5"/>
    <sheet name="Несоблюдение" sheetId="6" r:id="rId6"/>
    <sheet name="Баланс" sheetId="7" r:id="rId7"/>
  </sheets>
  <definedNames/>
  <calcPr fullCalcOnLoad="1" refMode="R1C1"/>
</workbook>
</file>

<file path=xl/sharedStrings.xml><?xml version="1.0" encoding="utf-8"?>
<sst xmlns="http://schemas.openxmlformats.org/spreadsheetml/2006/main" count="769" uniqueCount="361">
  <si>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</si>
  <si>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</si>
  <si>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</si>
  <si>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</si>
  <si>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</si>
  <si>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</si>
  <si>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</t>
  </si>
  <si>
    <t>Открытый паевой инвестиционный фонд акций "ПРОМСВЯЗЬ-АКЦИИ"</t>
  </si>
  <si>
    <t>под управлением Общество с ограниченной ответственностью "Управляющая компания ПРОМСВЯЗЬ"</t>
  </si>
  <si>
    <t xml:space="preserve">Правила доверительного управления паевым инвестиционным фондом № 0336-76034510 зарегистрированы 31.12.2006 ФСФР </t>
  </si>
  <si>
    <t>(в тыс. руб.)</t>
  </si>
  <si>
    <t>Имущество (обязательство)</t>
  </si>
  <si>
    <t>Код стр.</t>
  </si>
  <si>
    <t>На начало года</t>
  </si>
  <si>
    <t>На конец отчетного периода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</si>
  <si>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</si>
  <si>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</si>
  <si>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</si>
  <si>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</si>
  <si>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</si>
  <si>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</si>
  <si>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</si>
  <si>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</si>
  <si>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</si>
  <si>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</si>
  <si>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</si>
  <si>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</si>
  <si>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</si>
  <si>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</si>
  <si>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</si>
  <si>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</si>
  <si>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</si>
  <si>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</si>
  <si>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</si>
  <si>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</si>
  <si>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</si>
  <si>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</si>
  <si>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</si>
  <si>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</si>
  <si>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</si>
  <si>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</si>
  <si>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</si>
  <si>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</si>
  <si>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</si>
  <si>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</si>
  <si>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</si>
  <si>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</si>
  <si>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</si>
  <si>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</si>
  <si>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Итого обязательства: (строки 110 + 120 + 130)</t>
  </si>
  <si>
    <t>Генеральный директор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</si>
  <si>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</si>
  <si>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</si>
  <si>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</si>
  <si>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</si>
  <si>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</si>
  <si>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</si>
  <si>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</si>
  <si>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</si>
  <si>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</si>
  <si>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</si>
  <si>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</si>
  <si>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</si>
  <si>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</si>
  <si>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</si>
  <si>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</si>
  <si>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</si>
  <si>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</si>
  <si>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</si>
  <si>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</si>
  <si>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</si>
  <si>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</si>
  <si>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- векселя</t>
  </si>
  <si>
    <t>- иные ценные бумаги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</si>
  <si>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</si>
  <si>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</si>
  <si>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</si>
  <si>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</si>
  <si>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</si>
  <si>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</si>
  <si>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</si>
  <si>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</si>
  <si>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</si>
  <si>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 xml:space="preserve">Открытый паевой инвестиционный фонд акций "ПРОМСВЯЗЬ-АКЦИИ" 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</si>
  <si>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</si>
  <si>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</si>
  <si>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</si>
  <si>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</si>
  <si>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</si>
  <si>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</si>
  <si>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</si>
  <si>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</si>
  <si>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</si>
  <si>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</si>
  <si>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</si>
  <si>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</si>
  <si>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</si>
  <si>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</si>
  <si>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</si>
  <si>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</si>
  <si>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</si>
  <si>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</si>
  <si>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</si>
  <si>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</si>
  <si>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</si>
  <si>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Генеральный директор ООО "УК ПРОМСВЯЗЬ"</t>
  </si>
  <si>
    <t>(должность)</t>
  </si>
  <si>
    <t>(подпись)</t>
  </si>
  <si>
    <t>(И.О. Фамилия)</t>
  </si>
  <si>
    <t>Приложение 3</t>
  </si>
  <si>
    <t>Справка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</si>
  <si>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</si>
  <si>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</si>
  <si>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</si>
  <si>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</si>
  <si>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банковских счетах, всего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</si>
  <si>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</si>
  <si>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</si>
  <si>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</si>
  <si>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</si>
  <si>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</si>
  <si>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</si>
  <si>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</si>
  <si>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</si>
  <si>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</si>
  <si>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</si>
  <si>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</si>
  <si>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</si>
  <si>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</si>
  <si>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</si>
  <si>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</si>
  <si>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</si>
  <si>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</si>
  <si>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</si>
  <si>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</si>
  <si>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</si>
  <si>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</si>
  <si>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</si>
  <si>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</si>
  <si>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</si>
  <si>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</si>
  <si>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</si>
  <si>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</si>
  <si>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</si>
  <si>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</si>
  <si>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</si>
  <si>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</si>
  <si>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</si>
  <si>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</si>
  <si>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</si>
  <si>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</si>
  <si>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</si>
  <si>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</si>
  <si>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</si>
  <si>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Вид имущества</t>
  </si>
  <si>
    <t>Активы: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</si>
  <si>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</si>
  <si>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</si>
  <si>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</si>
  <si>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</si>
  <si>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</si>
  <si>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</si>
  <si>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</si>
  <si>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</si>
  <si>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</si>
  <si>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</si>
  <si>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 xml:space="preserve">  - объекты незавершенного строительства</t>
  </si>
  <si>
    <t xml:space="preserve">  - право аренды недвижимого имущества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</si>
  <si>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</si>
  <si>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</si>
  <si>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</si>
  <si>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</si>
  <si>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</si>
  <si>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</si>
  <si>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</si>
  <si>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</si>
  <si>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</si>
  <si>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</si>
  <si>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</si>
  <si>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</si>
  <si>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</si>
  <si>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</si>
  <si>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</si>
  <si>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</si>
  <si>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</si>
  <si>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</si>
  <si>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</si>
  <si>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</si>
  <si>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</si>
  <si>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</si>
  <si>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</si>
  <si>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</si>
  <si>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</si>
  <si>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</si>
  <si>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</si>
  <si>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</si>
  <si>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</si>
  <si>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</si>
  <si>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</si>
  <si>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1</t>
  </si>
  <si>
    <t>2</t>
  </si>
  <si>
    <t>3</t>
  </si>
  <si>
    <t>4</t>
  </si>
  <si>
    <t>100</t>
  </si>
  <si>
    <t>110</t>
  </si>
  <si>
    <t>120</t>
  </si>
  <si>
    <t>200</t>
  </si>
  <si>
    <t>210</t>
  </si>
  <si>
    <t>220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</si>
  <si>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</si>
  <si>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</si>
  <si>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</si>
  <si>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</si>
  <si>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</si>
  <si>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</si>
  <si>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</si>
  <si>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</si>
  <si>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</si>
  <si>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130</t>
  </si>
  <si>
    <t>140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</si>
  <si>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</si>
  <si>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</si>
  <si>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150</t>
  </si>
  <si>
    <t>160</t>
  </si>
  <si>
    <t>170</t>
  </si>
  <si>
    <t>171</t>
  </si>
  <si>
    <t>180</t>
  </si>
  <si>
    <t>190</t>
  </si>
  <si>
    <t>Открытый паевый инвестиционный фонд акций "ПРОМСВЯЗЬ-АКЦИИ"</t>
  </si>
  <si>
    <t>Лицензия ФКЦБ России № 21-000-1-00096 от 20,12,2002, Место нахождения управляющей компании: 107076, Москва г, Стромынка ул, дом № 18, корпус 27  ,</t>
  </si>
  <si>
    <t>(в тыс, руб,)</t>
  </si>
  <si>
    <t>5</t>
  </si>
  <si>
    <t>Уполномоченный представитель ЗАО "ПРСД"</t>
  </si>
  <si>
    <t xml:space="preserve">___________________________ 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</si>
  <si>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</si>
  <si>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</si>
  <si>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</si>
  <si>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</si>
  <si>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</si>
  <si>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Прирост (+) или уменьшение (-) стоимости ценных бумаг, не имеющих признаваемой котировки, всего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</si>
  <si>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</si>
  <si>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</si>
  <si>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</si>
  <si>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</si>
  <si>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</si>
  <si>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</si>
  <si>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</si>
  <si>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>Акция обыкновенная, ГМК "Норильский никель, рег. номер 1-01-40155-F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</si>
  <si>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</si>
  <si>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Лицензия ФКЦБ России № 21-000-1-00096 от 20.12.2002. Местоположение УК:107076, Москва г, Стромынка ул, дом № 18, корпус 27  .</t>
  </si>
  <si>
    <t>Акция обыкновенная, Э.ОН Россия , рег. номер 1-02-65104-D</t>
  </si>
  <si>
    <t>Акция обыкновенная, Магнит, рег. номер 1-01-60525-P</t>
  </si>
  <si>
    <t>Акция обыкновенная, ЛУКОЙЛ, рег. номер 1-01-00077-A</t>
  </si>
  <si>
    <t>Акция обыкновенная, Сбербанк, рег. номер 10301481B</t>
  </si>
  <si>
    <t>Превышение нормативного процентного значения, установленного для оценочной стоимости ценных бумаг одного эмитента, входящих в имущество Фонда</t>
  </si>
  <si>
    <t xml:space="preserve">Правила доверительного управления паевым инвестиционным фондом № 0336-76034510 зарегистрированы 23.03.2005 ФСФР </t>
  </si>
  <si>
    <t xml:space="preserve">Правила доверительного управления паевым инвестиционным фондом № 0336-76034510 зарегистрированы 23.05.2005 ФСФР </t>
  </si>
  <si>
    <t>Имущество, составляющее паевой инвестиционный фонд</t>
  </si>
  <si>
    <t>ОАО "ПРОМСВЯЗЬБАНК" расчетный счет: 40701810210120016111</t>
  </si>
  <si>
    <t>Доли в уставных капиталах российских обществ с ограниченной ответственностью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</si>
  <si>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</si>
  <si>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</si>
  <si>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</si>
  <si>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Иные доходные вложения в материальные ценности</t>
  </si>
  <si>
    <t>(Рублей)</t>
  </si>
  <si>
    <t>Денежные средства на счетах - всего, в том числе:</t>
  </si>
  <si>
    <t>Денежные средства во вкладах - всего, в том числе:</t>
  </si>
  <si>
    <t>Ипотечные ценные бумаги - всего, в том числе:</t>
  </si>
  <si>
    <t>Ценные бумаги иностранных эмитентов - всего, в том числе:</t>
  </si>
  <si>
    <t>Недвижимое имущество, находящееся на территории Российской Федерации -всего, в том числе:</t>
  </si>
  <si>
    <t>Недвижимое имущество, находящееся на территории иностранных государств -всего, в том числе:</t>
  </si>
  <si>
    <t>Имущественные права на недвиж. имущество, находящееся на территории Российской Федерации -всего, в том числе:</t>
  </si>
  <si>
    <t>Имущественные права на недвиж. имущество, находящееся на территории иностранных государств -всего, в том числе: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</si>
  <si>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</t>
  </si>
  <si>
    <t>Дебиторская задолженность -всего, в том числе:</t>
  </si>
  <si>
    <t>- дебиторская задолженность по процентному (купонному) доходу по денежным средствам на счетах и  во вкладах, а также по ценным бумагам</t>
  </si>
  <si>
    <t>Резерв для возмещения предстоящих расходов, связанных с доверительным управлением открытым паевым инвестиционным фондом</t>
  </si>
  <si>
    <t>Акция привилегированная, Татнефть, рег. номер 2-03-00161-А</t>
  </si>
  <si>
    <t>Акция обыкновенная, Магнитогорский металлургический комбинат, рег. номер 1-03-00078-A</t>
  </si>
  <si>
    <t>Акция обыкновенная, Московская Биржа, рег. номер 1-05-08443-H</t>
  </si>
  <si>
    <t xml:space="preserve">СЕВЕРСТАЛЬ О (2)  рег. №1-02-00143-А          </t>
  </si>
  <si>
    <t>06.11.2014</t>
  </si>
  <si>
    <t>10.11.2014</t>
  </si>
  <si>
    <t>21.11.2014</t>
  </si>
  <si>
    <t>24.11.2014</t>
  </si>
  <si>
    <t xml:space="preserve">ГМК Норильский никель О  рег. №1-01-40155-F         </t>
  </si>
  <si>
    <t xml:space="preserve">НК ЛУКОЙЛ О  рег. №1-01-00077-А        </t>
  </si>
  <si>
    <t>36 625 693,70</t>
  </si>
  <si>
    <t>35 718,32</t>
  </si>
  <si>
    <t>2 507,49</t>
  </si>
  <si>
    <t>2 766,40</t>
  </si>
  <si>
    <t>2 670,43</t>
  </si>
  <si>
    <t>4 259,63</t>
  </si>
  <si>
    <t>3 991,22</t>
  </si>
  <si>
    <t>Акция обыкновенная, Мобильные ТелеСистемы, рег. номер 1-01-04715-A</t>
  </si>
  <si>
    <t>3 351,58</t>
  </si>
  <si>
    <t>5 062,69</t>
  </si>
  <si>
    <t>2 775,70</t>
  </si>
  <si>
    <t>1 295,96</t>
  </si>
  <si>
    <t>37 103,47</t>
  </si>
  <si>
    <t>36 625,69</t>
  </si>
  <si>
    <r>
      <rPr>
        <u val="single"/>
        <sz val="10"/>
        <rFont val="Times New Roman"/>
        <family val="1"/>
      </rPr>
      <t xml:space="preserve">ГМК НОРИЛЬСКИЙ НИКЕЛЬ </t>
    </r>
    <r>
      <rPr>
        <sz val="10"/>
        <rFont val="Times New Roman"/>
        <family val="1"/>
      </rPr>
      <t xml:space="preserve"> О   рег. №1-01-40155-F         </t>
    </r>
  </si>
  <si>
    <t>28.01.2015</t>
  </si>
  <si>
    <t>29.01.2015</t>
  </si>
  <si>
    <t>_________________________ Ищенко А.В.</t>
  </si>
  <si>
    <t>_______________________  Ищенко А.В.</t>
  </si>
  <si>
    <t>А.В. Ищенко</t>
  </si>
  <si>
    <t>Акция обыкновенная, Компания "М.видео" ОАО, рег. номер 1-02-11700-А</t>
  </si>
  <si>
    <t xml:space="preserve">ОАО "Промсвязьбанк" </t>
  </si>
  <si>
    <t>9 662 371,82</t>
  </si>
  <si>
    <t>16 091 558,58</t>
  </si>
  <si>
    <t>5 838 198,48</t>
  </si>
  <si>
    <t>36 034 705,42</t>
  </si>
  <si>
    <t>на 30.06.2015г.</t>
  </si>
  <si>
    <t>Дата определения стоимости чистых активов 30.06.2015 (по состоянию на 23:59 МСК)</t>
  </si>
  <si>
    <t>Сумма (оценочная стоимость) на 30.06.2015 (указывается текущая дата составления справки)</t>
  </si>
  <si>
    <t>Сумма (оценочная стоимость) на 29.06.2015 (указывается предыдущая дата составления справки)</t>
  </si>
  <si>
    <t>154 213.11</t>
  </si>
  <si>
    <t>114 747.61</t>
  </si>
  <si>
    <t>20 268 075.00</t>
  </si>
  <si>
    <t>20 301 601.00</t>
  </si>
  <si>
    <t>2 301 750.00</t>
  </si>
  <si>
    <t>2 330 625.00</t>
  </si>
  <si>
    <t>13 614 008.07</t>
  </si>
  <si>
    <t>14 114 008.07</t>
  </si>
  <si>
    <t>36 338 046.18</t>
  </si>
  <si>
    <t>36 860 981.68</t>
  </si>
  <si>
    <t>189 806.35</t>
  </si>
  <si>
    <t>528 144.34</t>
  </si>
  <si>
    <t>113 534.41</t>
  </si>
  <si>
    <t>230 597.48</t>
  </si>
  <si>
    <t>303 340.76</t>
  </si>
  <si>
    <t>758 741.82</t>
  </si>
  <si>
    <t>36 034 705.42</t>
  </si>
  <si>
    <t>36 102 239.86</t>
  </si>
  <si>
    <t>3 217.51</t>
  </si>
  <si>
    <t>3 223.54</t>
  </si>
  <si>
    <t>о приросте (об уменьшении) стоимости имущества на  30.06.2015г.</t>
  </si>
  <si>
    <t>о владельцах инвестиционных паев паевого инвестиционного фонда 30.06.2015</t>
  </si>
  <si>
    <t>Акция обыкновенная, АФК Система, рег. номер 1-05-01669-A</t>
  </si>
  <si>
    <t>Акция обыкновенная, Северсталь, рег. номер 1-02-00143-A</t>
  </si>
  <si>
    <t xml:space="preserve"> о стоимости активов на 30.06.2015г.</t>
  </si>
  <si>
    <t>22 569,83</t>
  </si>
  <si>
    <t>РДР ОАО Сбербанк России (RUSAL)</t>
  </si>
  <si>
    <t>2 301,75</t>
  </si>
  <si>
    <t>20 268,08</t>
  </si>
  <si>
    <t>3 361,73</t>
  </si>
  <si>
    <t>5 070,00</t>
  </si>
  <si>
    <t>4 954,38</t>
  </si>
  <si>
    <t>13 614,01</t>
  </si>
  <si>
    <t>36 338,05</t>
  </si>
  <si>
    <t>36 034,71</t>
  </si>
  <si>
    <t>составляющего паевой инвестиционный фонд на 30.06.2015г.</t>
  </si>
  <si>
    <t>Справка о несоблюдении требований к составу и структуре активов на 30.06.2015г.</t>
  </si>
  <si>
    <t>02.06.2015</t>
  </si>
  <si>
    <t>05.06.2015</t>
  </si>
  <si>
    <t>Главный бухгалтер</t>
  </si>
  <si>
    <t>_________________________ Стародубцева О.Ю.</t>
  </si>
  <si>
    <t>_________________________  Стародубцева О.Ю.</t>
  </si>
  <si>
    <t>______________________  Стародубцева О.Ю.</t>
  </si>
  <si>
    <t>О.Ю. Стародубцева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</si>
</sst>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d\ mmmm\ yyyy\ &quot;г.&quot;"/>
    <numFmt numFmtId="175" formatCode="0.000000"/>
    <numFmt numFmtId="176" formatCode="0.00;[Red]\-0.00"/>
    <numFmt numFmtId="177" formatCode="0.0;[Red]\-0.0"/>
    <numFmt numFmtId="178" formatCode="#,##0.00_ ;\-#,##0.00\ "/>
    <numFmt numFmtId="179" formatCode="#,##0.00&quot;р.&quot;"/>
    <numFmt numFmtId="180" formatCode="#,##0_ ;\-#,##0\ "/>
    <numFmt numFmtId="181" formatCode="#,##0.0_ ;\-#,##0.0\ "/>
    <numFmt numFmtId="182" formatCode="#,##0.000_ ;\-#,##0.000\ "/>
    <numFmt numFmtId="183" formatCode="#,##0.0000_ ;\-#,##0.0000\ "/>
    <numFmt numFmtId="184" formatCode="#,##0.00000_ ;\-#,##0.00000\ "/>
    <numFmt numFmtId="185" formatCode="#,##0.000000_ ;\-#,##0.000000\ "/>
    <numFmt numFmtId="186" formatCode="#,##0.0"/>
    <numFmt numFmtId="187" formatCode="#,##0.000"/>
    <numFmt numFmtId="188" formatCode="#,##0.0000"/>
    <numFmt numFmtId="189" formatCode="#,##0.000000"/>
    <numFmt numFmtId="190" formatCode="#,##0.0000000"/>
    <numFmt numFmtId="191" formatCode="#,##0.00_р_."/>
  </numFmts>
  <fonts count="53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u val="single"/>
      <sz val="9"/>
      <name val="Arial"/>
      <family val="2"/>
    </font>
    <font>
      <sz val="10"/>
      <name val="Arial"/>
      <family val="2"/>
    </font>
    <font>
      <sz val="12"/>
      <color indexed="60"/>
      <name val="Times New Roman"/>
      <family val="1"/>
    </font>
    <font>
      <b/>
      <sz val="7"/>
      <name val="Arial"/>
      <family val="2"/>
    </font>
    <font>
      <b/>
      <sz val="6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sz val="5"/>
      <name val="Arial"/>
      <family val="2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 horizontal="left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241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Font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7" fillId="0" borderId="0" xfId="55" applyFont="1">
      <alignment/>
      <protection/>
    </xf>
    <xf numFmtId="0" fontId="9" fillId="0" borderId="0" xfId="55" applyFont="1">
      <alignment/>
      <protection/>
    </xf>
    <xf numFmtId="0" fontId="9" fillId="0" borderId="0" xfId="55" applyFont="1" applyBorder="1">
      <alignment/>
      <protection/>
    </xf>
    <xf numFmtId="0" fontId="11" fillId="0" borderId="0" xfId="55" applyFont="1">
      <alignment/>
      <protection/>
    </xf>
    <xf numFmtId="0" fontId="9" fillId="0" borderId="0" xfId="55" applyFont="1" applyBorder="1" applyAlignment="1">
      <alignment horizontal="center"/>
      <protection/>
    </xf>
    <xf numFmtId="49" fontId="9" fillId="0" borderId="0" xfId="55" applyNumberFormat="1" applyFont="1" applyBorder="1" applyAlignment="1">
      <alignment horizontal="center"/>
      <protection/>
    </xf>
    <xf numFmtId="0" fontId="9" fillId="0" borderId="0" xfId="55" applyFont="1" applyBorder="1" applyAlignment="1">
      <alignment horizontal="left" wrapText="1"/>
      <protection/>
    </xf>
    <xf numFmtId="0" fontId="7" fillId="0" borderId="0" xfId="55" applyFont="1" applyAlignment="1">
      <alignment/>
      <protection/>
    </xf>
    <xf numFmtId="0" fontId="9" fillId="0" borderId="0" xfId="55" applyFont="1" applyBorder="1" applyAlignment="1">
      <alignment horizontal="left"/>
      <protection/>
    </xf>
    <xf numFmtId="0" fontId="9" fillId="0" borderId="0" xfId="55" applyFont="1" applyAlignment="1">
      <alignment wrapText="1"/>
      <protection/>
    </xf>
    <xf numFmtId="0" fontId="7" fillId="0" borderId="0" xfId="55" applyFont="1" applyAlignment="1">
      <alignment wrapText="1"/>
      <protection/>
    </xf>
    <xf numFmtId="0" fontId="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2" fillId="0" borderId="11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left" indent="1"/>
    </xf>
    <xf numFmtId="0" fontId="2" fillId="0" borderId="10" xfId="0" applyNumberFormat="1" applyFont="1" applyBorder="1" applyAlignment="1">
      <alignment horizontal="left" wrapText="1" indent="1"/>
    </xf>
    <xf numFmtId="164" fontId="13" fillId="0" borderId="11" xfId="0" applyNumberFormat="1" applyFont="1" applyBorder="1" applyAlignment="1">
      <alignment horizontal="center" vertical="top"/>
    </xf>
    <xf numFmtId="164" fontId="13" fillId="0" borderId="10" xfId="0" applyNumberFormat="1" applyFont="1" applyBorder="1" applyAlignment="1">
      <alignment horizontal="center" vertical="top"/>
    </xf>
    <xf numFmtId="1" fontId="13" fillId="0" borderId="10" xfId="0" applyNumberFormat="1" applyFont="1" applyBorder="1" applyAlignment="1">
      <alignment horizontal="center" vertical="top"/>
    </xf>
    <xf numFmtId="1" fontId="13" fillId="0" borderId="11" xfId="0" applyNumberFormat="1" applyFont="1" applyBorder="1" applyAlignment="1">
      <alignment horizontal="center" vertical="top"/>
    </xf>
    <xf numFmtId="0" fontId="13" fillId="0" borderId="12" xfId="0" applyNumberFormat="1" applyFont="1" applyBorder="1" applyAlignment="1">
      <alignment horizontal="center" vertical="top"/>
    </xf>
    <xf numFmtId="168" fontId="13" fillId="0" borderId="10" xfId="0" applyNumberFormat="1" applyFont="1" applyBorder="1" applyAlignment="1">
      <alignment horizontal="right" vertical="top"/>
    </xf>
    <xf numFmtId="0" fontId="13" fillId="0" borderId="10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wrapText="1"/>
    </xf>
    <xf numFmtId="1" fontId="13" fillId="0" borderId="10" xfId="0" applyNumberFormat="1" applyFont="1" applyBorder="1" applyAlignment="1">
      <alignment horizontal="center" vertical="top"/>
    </xf>
    <xf numFmtId="4" fontId="0" fillId="0" borderId="0" xfId="0" applyNumberFormat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5" fillId="0" borderId="0" xfId="0" applyNumberFormat="1" applyFont="1" applyAlignment="1">
      <alignment horizontal="left" vertical="center" wrapText="1"/>
    </xf>
    <xf numFmtId="0" fontId="0" fillId="0" borderId="11" xfId="53" applyBorder="1" applyAlignment="1">
      <alignment vertical="top"/>
      <protection/>
    </xf>
    <xf numFmtId="0" fontId="0" fillId="0" borderId="11" xfId="53" applyBorder="1" applyAlignment="1">
      <alignment horizontal="center" vertical="top"/>
      <protection/>
    </xf>
    <xf numFmtId="0" fontId="0" fillId="0" borderId="10" xfId="53" applyBorder="1" applyAlignment="1">
      <alignment wrapText="1"/>
      <protection/>
    </xf>
    <xf numFmtId="0" fontId="0" fillId="0" borderId="10" xfId="53" applyBorder="1" applyAlignment="1">
      <alignment horizontal="center" vertical="top"/>
      <protection/>
    </xf>
    <xf numFmtId="0" fontId="4" fillId="0" borderId="10" xfId="53" applyFont="1" applyBorder="1" applyAlignment="1">
      <alignment wrapText="1"/>
      <protection/>
    </xf>
    <xf numFmtId="168" fontId="13" fillId="0" borderId="10" xfId="0" applyNumberFormat="1" applyFont="1" applyBorder="1" applyAlignment="1">
      <alignment horizontal="right" vertical="top"/>
    </xf>
    <xf numFmtId="4" fontId="13" fillId="33" borderId="0" xfId="0" applyNumberFormat="1" applyFont="1" applyFill="1" applyBorder="1" applyAlignment="1">
      <alignment horizontal="right" vertical="top" wrapText="1"/>
    </xf>
    <xf numFmtId="3" fontId="13" fillId="0" borderId="10" xfId="0" applyNumberFormat="1" applyFont="1" applyBorder="1" applyAlignment="1">
      <alignment horizontal="right" vertical="top"/>
    </xf>
    <xf numFmtId="0" fontId="5" fillId="0" borderId="0" xfId="0" applyNumberFormat="1" applyFont="1" applyAlignment="1">
      <alignment horizontal="left" vertical="center" wrapText="1"/>
    </xf>
    <xf numFmtId="0" fontId="0" fillId="0" borderId="11" xfId="56" applyNumberFormat="1" applyFont="1" applyBorder="1" applyAlignment="1">
      <alignment horizontal="left" vertical="top"/>
      <protection/>
    </xf>
    <xf numFmtId="1" fontId="0" fillId="0" borderId="11" xfId="56" applyNumberFormat="1" applyFont="1" applyBorder="1" applyAlignment="1">
      <alignment horizontal="center" vertical="top"/>
      <protection/>
    </xf>
    <xf numFmtId="2" fontId="0" fillId="0" borderId="11" xfId="56" applyNumberFormat="1" applyFont="1" applyBorder="1" applyAlignment="1">
      <alignment horizontal="right" vertical="center"/>
      <protection/>
    </xf>
    <xf numFmtId="0" fontId="0" fillId="0" borderId="11" xfId="56" applyNumberFormat="1" applyFont="1" applyBorder="1" applyAlignment="1">
      <alignment horizontal="left" vertical="center" indent="1"/>
      <protection/>
    </xf>
    <xf numFmtId="0" fontId="0" fillId="0" borderId="12" xfId="56" applyFont="1" applyBorder="1" applyAlignment="1">
      <alignment horizontal="left"/>
      <protection/>
    </xf>
    <xf numFmtId="0" fontId="0" fillId="0" borderId="12" xfId="56" applyNumberFormat="1" applyFont="1" applyBorder="1" applyAlignment="1">
      <alignment horizontal="center" vertical="top"/>
      <protection/>
    </xf>
    <xf numFmtId="0" fontId="0" fillId="0" borderId="10" xfId="56" applyFont="1" applyBorder="1" applyAlignment="1">
      <alignment horizontal="left"/>
      <protection/>
    </xf>
    <xf numFmtId="1" fontId="0" fillId="0" borderId="10" xfId="56" applyNumberFormat="1" applyFont="1" applyBorder="1" applyAlignment="1">
      <alignment horizontal="center" vertical="top"/>
      <protection/>
    </xf>
    <xf numFmtId="0" fontId="18" fillId="0" borderId="10" xfId="56" applyNumberFormat="1" applyFont="1" applyBorder="1" applyAlignment="1">
      <alignment horizontal="left" wrapText="1"/>
      <protection/>
    </xf>
    <xf numFmtId="0" fontId="0" fillId="0" borderId="10" xfId="56" applyNumberFormat="1" applyFont="1" applyBorder="1" applyAlignment="1">
      <alignment horizontal="center" vertical="top"/>
      <protection/>
    </xf>
    <xf numFmtId="0" fontId="0" fillId="0" borderId="10" xfId="56" applyNumberFormat="1" applyFont="1" applyBorder="1" applyAlignment="1">
      <alignment horizontal="right" vertical="center"/>
      <protection/>
    </xf>
    <xf numFmtId="0" fontId="0" fillId="0" borderId="11" xfId="56" applyNumberFormat="1" applyFont="1" applyBorder="1" applyAlignment="1">
      <alignment horizontal="right" vertical="center"/>
      <protection/>
    </xf>
    <xf numFmtId="0" fontId="0" fillId="0" borderId="11" xfId="56" applyNumberFormat="1" applyFont="1" applyBorder="1" applyAlignment="1">
      <alignment horizontal="left" wrapText="1"/>
      <protection/>
    </xf>
    <xf numFmtId="4" fontId="0" fillId="0" borderId="11" xfId="56" applyNumberFormat="1" applyFont="1" applyBorder="1" applyAlignment="1">
      <alignment horizontal="right" vertical="center"/>
      <protection/>
    </xf>
    <xf numFmtId="0" fontId="0" fillId="0" borderId="12" xfId="56" applyNumberFormat="1" applyFont="1" applyBorder="1" applyAlignment="1">
      <alignment horizontal="left" wrapText="1"/>
      <protection/>
    </xf>
    <xf numFmtId="0" fontId="0" fillId="0" borderId="11" xfId="56" applyNumberFormat="1" applyFont="1" applyBorder="1" applyAlignment="1">
      <alignment horizontal="left" wrapText="1" indent="1"/>
      <protection/>
    </xf>
    <xf numFmtId="0" fontId="0" fillId="0" borderId="12" xfId="56" applyFont="1" applyBorder="1" applyAlignment="1">
      <alignment horizontal="left" indent="1"/>
      <protection/>
    </xf>
    <xf numFmtId="0" fontId="0" fillId="0" borderId="13" xfId="56" applyNumberFormat="1" applyFont="1" applyBorder="1" applyAlignment="1">
      <alignment horizontal="right" vertical="center"/>
      <protection/>
    </xf>
    <xf numFmtId="0" fontId="0" fillId="0" borderId="10" xfId="56" applyNumberFormat="1" applyFont="1" applyBorder="1" applyAlignment="1">
      <alignment horizontal="left" wrapText="1" indent="2"/>
      <protection/>
    </xf>
    <xf numFmtId="0" fontId="18" fillId="0" borderId="10" xfId="56" applyNumberFormat="1" applyFont="1" applyBorder="1" applyAlignment="1">
      <alignment horizontal="left" wrapText="1" indent="3"/>
      <protection/>
    </xf>
    <xf numFmtId="0" fontId="0" fillId="0" borderId="10" xfId="56" applyNumberFormat="1" applyFont="1" applyBorder="1" applyAlignment="1">
      <alignment horizontal="left" wrapText="1" indent="1"/>
      <protection/>
    </xf>
    <xf numFmtId="0" fontId="0" fillId="0" borderId="10" xfId="56" applyNumberFormat="1" applyFont="1" applyBorder="1" applyAlignment="1">
      <alignment horizontal="left" wrapText="1"/>
      <protection/>
    </xf>
    <xf numFmtId="0" fontId="0" fillId="0" borderId="10" xfId="56" applyNumberFormat="1" applyFont="1" applyBorder="1" applyAlignment="1">
      <alignment horizontal="right" vertical="center"/>
      <protection/>
    </xf>
    <xf numFmtId="0" fontId="0" fillId="0" borderId="10" xfId="56" applyNumberFormat="1" applyFont="1" applyBorder="1" applyAlignment="1">
      <alignment horizontal="left" vertical="center" indent="1"/>
      <protection/>
    </xf>
    <xf numFmtId="0" fontId="4" fillId="0" borderId="10" xfId="56" applyNumberFormat="1" applyFont="1" applyBorder="1" applyAlignment="1">
      <alignment horizontal="left" wrapText="1"/>
      <protection/>
    </xf>
    <xf numFmtId="1" fontId="4" fillId="0" borderId="10" xfId="56" applyNumberFormat="1" applyFont="1" applyBorder="1" applyAlignment="1">
      <alignment horizontal="center" vertical="top"/>
      <protection/>
    </xf>
    <xf numFmtId="4" fontId="4" fillId="0" borderId="10" xfId="56" applyNumberFormat="1" applyFont="1" applyBorder="1" applyAlignment="1">
      <alignment horizontal="right" vertical="center"/>
      <protection/>
    </xf>
    <xf numFmtId="2" fontId="4" fillId="0" borderId="10" xfId="56" applyNumberFormat="1" applyFont="1" applyBorder="1" applyAlignment="1">
      <alignment horizontal="right" vertical="center"/>
      <protection/>
    </xf>
    <xf numFmtId="0" fontId="4" fillId="0" borderId="10" xfId="56" applyNumberFormat="1" applyFont="1" applyBorder="1" applyAlignment="1">
      <alignment horizontal="left" vertical="center" indent="1"/>
      <protection/>
    </xf>
    <xf numFmtId="0" fontId="0" fillId="0" borderId="11" xfId="54" applyNumberFormat="1" applyFont="1" applyBorder="1" applyAlignment="1">
      <alignment horizontal="right" vertical="top"/>
      <protection/>
    </xf>
    <xf numFmtId="0" fontId="4" fillId="0" borderId="10" xfId="54" applyNumberFormat="1" applyFont="1" applyBorder="1" applyAlignment="1">
      <alignment horizontal="right" vertical="top"/>
      <protection/>
    </xf>
    <xf numFmtId="0" fontId="0" fillId="0" borderId="0" xfId="57">
      <alignment/>
      <protection/>
    </xf>
    <xf numFmtId="0" fontId="4" fillId="0" borderId="11" xfId="57" applyNumberFormat="1" applyFont="1" applyBorder="1" applyAlignment="1">
      <alignment horizontal="center" vertical="center" wrapText="1"/>
      <protection/>
    </xf>
    <xf numFmtId="1" fontId="19" fillId="0" borderId="10" xfId="57" applyNumberFormat="1" applyFont="1" applyBorder="1" applyAlignment="1">
      <alignment horizontal="center" vertical="center"/>
      <protection/>
    </xf>
    <xf numFmtId="0" fontId="0" fillId="0" borderId="10" xfId="57" applyFont="1" applyBorder="1" applyAlignment="1">
      <alignment horizontal="left"/>
      <protection/>
    </xf>
    <xf numFmtId="0" fontId="0" fillId="0" borderId="11" xfId="57" applyNumberFormat="1" applyFont="1" applyBorder="1" applyAlignment="1">
      <alignment horizontal="right" vertical="center"/>
      <protection/>
    </xf>
    <xf numFmtId="0" fontId="0" fillId="0" borderId="10" xfId="57" applyFont="1" applyBorder="1" applyAlignment="1">
      <alignment horizontal="left"/>
      <protection/>
    </xf>
    <xf numFmtId="0" fontId="0" fillId="0" borderId="10" xfId="57" applyNumberFormat="1" applyFont="1" applyBorder="1" applyAlignment="1">
      <alignment horizontal="right" vertical="center"/>
      <protection/>
    </xf>
    <xf numFmtId="0" fontId="4" fillId="0" borderId="10" xfId="57" applyNumberFormat="1" applyFont="1" applyBorder="1" applyAlignment="1">
      <alignment horizontal="right" vertical="center"/>
      <protection/>
    </xf>
    <xf numFmtId="0" fontId="4" fillId="0" borderId="11" xfId="57" applyNumberFormat="1" applyFont="1" applyBorder="1" applyAlignment="1">
      <alignment horizontal="right" vertical="center"/>
      <protection/>
    </xf>
    <xf numFmtId="168" fontId="0" fillId="0" borderId="10" xfId="57" applyNumberFormat="1" applyFont="1" applyBorder="1" applyAlignment="1">
      <alignment horizontal="right" vertical="center"/>
      <protection/>
    </xf>
    <xf numFmtId="0" fontId="5" fillId="0" borderId="10" xfId="52" applyNumberFormat="1" applyFont="1" applyBorder="1" applyAlignment="1">
      <alignment horizontal="left" wrapText="1"/>
      <protection/>
    </xf>
    <xf numFmtId="0" fontId="0" fillId="0" borderId="10" xfId="52" applyNumberFormat="1" applyFont="1" applyBorder="1" applyAlignment="1">
      <alignment horizontal="center" vertical="top"/>
      <protection/>
    </xf>
    <xf numFmtId="0" fontId="5" fillId="0" borderId="11" xfId="52" applyNumberFormat="1" applyFont="1" applyBorder="1" applyAlignment="1">
      <alignment horizontal="left" vertical="top"/>
      <protection/>
    </xf>
    <xf numFmtId="164" fontId="6" fillId="0" borderId="11" xfId="52" applyNumberFormat="1" applyFont="1" applyBorder="1" applyAlignment="1">
      <alignment horizontal="center" vertical="top"/>
      <protection/>
    </xf>
    <xf numFmtId="0" fontId="5" fillId="0" borderId="12" xfId="52" applyFont="1" applyBorder="1" applyAlignment="1">
      <alignment horizontal="left"/>
      <protection/>
    </xf>
    <xf numFmtId="0" fontId="6" fillId="0" borderId="12" xfId="52" applyNumberFormat="1" applyFont="1" applyBorder="1" applyAlignment="1">
      <alignment horizontal="center" vertical="top"/>
      <protection/>
    </xf>
    <xf numFmtId="0" fontId="5" fillId="0" borderId="10" xfId="52" applyFont="1" applyBorder="1" applyAlignment="1">
      <alignment horizontal="left"/>
      <protection/>
    </xf>
    <xf numFmtId="164" fontId="6" fillId="0" borderId="10" xfId="52" applyNumberFormat="1" applyFont="1" applyBorder="1" applyAlignment="1">
      <alignment horizontal="center" vertical="top"/>
      <protection/>
    </xf>
    <xf numFmtId="0" fontId="5" fillId="0" borderId="11" xfId="52" applyNumberFormat="1" applyFont="1" applyBorder="1" applyAlignment="1">
      <alignment horizontal="left" wrapText="1"/>
      <protection/>
    </xf>
    <xf numFmtId="0" fontId="5" fillId="0" borderId="12" xfId="52" applyNumberFormat="1" applyFont="1" applyBorder="1" applyAlignment="1">
      <alignment horizontal="left" wrapText="1"/>
      <protection/>
    </xf>
    <xf numFmtId="0" fontId="17" fillId="0" borderId="10" xfId="52" applyNumberFormat="1" applyFont="1" applyBorder="1" applyAlignment="1">
      <alignment horizontal="left" wrapText="1" indent="2"/>
      <protection/>
    </xf>
    <xf numFmtId="0" fontId="6" fillId="0" borderId="10" xfId="52" applyNumberFormat="1" applyFont="1" applyBorder="1" applyAlignment="1">
      <alignment horizontal="center" vertical="top"/>
      <protection/>
    </xf>
    <xf numFmtId="0" fontId="5" fillId="0" borderId="10" xfId="52" applyNumberFormat="1" applyFont="1" applyBorder="1" applyAlignment="1">
      <alignment horizontal="left" wrapText="1" indent="1"/>
      <protection/>
    </xf>
    <xf numFmtId="0" fontId="15" fillId="0" borderId="10" xfId="52" applyNumberFormat="1" applyFont="1" applyBorder="1" applyAlignment="1">
      <alignment horizontal="left" wrapText="1"/>
      <protection/>
    </xf>
    <xf numFmtId="1" fontId="6" fillId="0" borderId="10" xfId="52" applyNumberFormat="1" applyFont="1" applyBorder="1" applyAlignment="1">
      <alignment horizontal="center" vertical="top"/>
      <protection/>
    </xf>
    <xf numFmtId="4" fontId="1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centerContinuous" vertical="center"/>
    </xf>
    <xf numFmtId="4" fontId="2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centerContinuous" vertical="center" wrapText="1"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left"/>
    </xf>
    <xf numFmtId="178" fontId="13" fillId="0" borderId="10" xfId="0" applyNumberFormat="1" applyFont="1" applyBorder="1" applyAlignment="1">
      <alignment horizontal="right" vertical="center"/>
    </xf>
    <xf numFmtId="0" fontId="0" fillId="0" borderId="10" xfId="52" applyFont="1" applyBorder="1" applyAlignment="1">
      <alignment horizontal="left"/>
      <protection/>
    </xf>
    <xf numFmtId="2" fontId="5" fillId="0" borderId="11" xfId="52" applyNumberFormat="1" applyFont="1" applyBorder="1" applyAlignment="1">
      <alignment horizontal="right" vertical="center"/>
      <protection/>
    </xf>
    <xf numFmtId="0" fontId="5" fillId="0" borderId="11" xfId="52" applyNumberFormat="1" applyFont="1" applyBorder="1" applyAlignment="1">
      <alignment horizontal="right" vertical="center"/>
      <protection/>
    </xf>
    <xf numFmtId="0" fontId="5" fillId="0" borderId="12" xfId="52" applyNumberFormat="1" applyFont="1" applyBorder="1" applyAlignment="1">
      <alignment horizontal="right" vertical="center"/>
      <protection/>
    </xf>
    <xf numFmtId="2" fontId="5" fillId="0" borderId="10" xfId="52" applyNumberFormat="1" applyFont="1" applyBorder="1" applyAlignment="1">
      <alignment horizontal="right" vertical="center"/>
      <protection/>
    </xf>
    <xf numFmtId="0" fontId="5" fillId="0" borderId="10" xfId="52" applyNumberFormat="1" applyFont="1" applyBorder="1" applyAlignment="1">
      <alignment horizontal="right" vertical="center"/>
      <protection/>
    </xf>
    <xf numFmtId="0" fontId="15" fillId="0" borderId="11" xfId="52" applyNumberFormat="1" applyFont="1" applyBorder="1" applyAlignment="1">
      <alignment horizontal="right" vertical="center"/>
      <protection/>
    </xf>
    <xf numFmtId="0" fontId="15" fillId="0" borderId="10" xfId="52" applyNumberFormat="1" applyFont="1" applyBorder="1" applyAlignment="1">
      <alignment horizontal="right" vertical="center"/>
      <protection/>
    </xf>
    <xf numFmtId="2" fontId="0" fillId="0" borderId="10" xfId="56" applyNumberFormat="1" applyFont="1" applyBorder="1" applyAlignment="1">
      <alignment horizontal="right" vertical="center"/>
      <protection/>
    </xf>
    <xf numFmtId="0" fontId="0" fillId="0" borderId="0" xfId="57" applyNumberFormat="1" applyAlignment="1">
      <alignment horizontal="right"/>
      <protection/>
    </xf>
    <xf numFmtId="0" fontId="6" fillId="0" borderId="14" xfId="52" applyNumberFormat="1" applyFont="1" applyBorder="1" applyAlignment="1">
      <alignment horizontal="center" vertical="top"/>
      <protection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0" fillId="0" borderId="10" xfId="57" applyFont="1" applyBorder="1" applyAlignment="1">
      <alignment horizontal="left"/>
      <protection/>
    </xf>
    <xf numFmtId="164" fontId="5" fillId="0" borderId="10" xfId="57" applyNumberFormat="1" applyFont="1" applyBorder="1" applyAlignment="1">
      <alignment horizontal="center" vertical="top"/>
      <protection/>
    </xf>
    <xf numFmtId="164" fontId="5" fillId="0" borderId="11" xfId="57" applyNumberFormat="1" applyFont="1" applyBorder="1" applyAlignment="1">
      <alignment horizontal="center" vertical="top"/>
      <protection/>
    </xf>
    <xf numFmtId="0" fontId="4" fillId="0" borderId="0" xfId="0" applyNumberFormat="1" applyFont="1" applyAlignment="1">
      <alignment horizontal="left" vertical="center" wrapText="1"/>
    </xf>
    <xf numFmtId="0" fontId="0" fillId="0" borderId="10" xfId="57" applyNumberFormat="1" applyFont="1" applyBorder="1" applyAlignment="1">
      <alignment horizontal="left" wrapText="1"/>
      <protection/>
    </xf>
    <xf numFmtId="1" fontId="5" fillId="0" borderId="10" xfId="57" applyNumberFormat="1" applyFont="1" applyBorder="1" applyAlignment="1">
      <alignment horizontal="center" vertical="top"/>
      <protection/>
    </xf>
    <xf numFmtId="0" fontId="0" fillId="0" borderId="11" xfId="57" applyNumberFormat="1" applyFont="1" applyBorder="1" applyAlignment="1">
      <alignment horizontal="left" wrapText="1"/>
      <protection/>
    </xf>
    <xf numFmtId="1" fontId="5" fillId="0" borderId="11" xfId="57" applyNumberFormat="1" applyFont="1" applyBorder="1" applyAlignment="1">
      <alignment horizontal="center" vertical="top"/>
      <protection/>
    </xf>
    <xf numFmtId="0" fontId="0" fillId="0" borderId="11" xfId="57" applyNumberFormat="1" applyFont="1" applyBorder="1" applyAlignment="1">
      <alignment horizontal="left" vertical="top"/>
      <protection/>
    </xf>
    <xf numFmtId="0" fontId="15" fillId="0" borderId="0" xfId="57" applyNumberFormat="1" applyFont="1" applyAlignment="1">
      <alignment horizontal="center" wrapText="1"/>
      <protection/>
    </xf>
    <xf numFmtId="0" fontId="4" fillId="0" borderId="11" xfId="57" applyNumberFormat="1" applyFont="1" applyBorder="1" applyAlignment="1">
      <alignment horizontal="center" vertical="center"/>
      <protection/>
    </xf>
    <xf numFmtId="0" fontId="4" fillId="0" borderId="11" xfId="57" applyNumberFormat="1" applyFont="1" applyBorder="1" applyAlignment="1">
      <alignment horizontal="center" vertical="center" wrapText="1"/>
      <protection/>
    </xf>
    <xf numFmtId="1" fontId="19" fillId="0" borderId="10" xfId="57" applyNumberFormat="1" applyFont="1" applyBorder="1" applyAlignment="1">
      <alignment horizontal="center" vertical="center"/>
      <protection/>
    </xf>
    <xf numFmtId="0" fontId="4" fillId="0" borderId="10" xfId="57" applyFont="1" applyBorder="1" applyAlignment="1">
      <alignment horizontal="left"/>
      <protection/>
    </xf>
    <xf numFmtId="0" fontId="0" fillId="0" borderId="10" xfId="57" applyNumberFormat="1" applyFont="1" applyBorder="1" applyAlignment="1">
      <alignment horizontal="center" vertical="top"/>
      <protection/>
    </xf>
    <xf numFmtId="0" fontId="4" fillId="0" borderId="10" xfId="57" applyNumberFormat="1" applyFont="1" applyBorder="1" applyAlignment="1">
      <alignment horizontal="left" wrapText="1"/>
      <protection/>
    </xf>
    <xf numFmtId="0" fontId="5" fillId="0" borderId="10" xfId="57" applyNumberFormat="1" applyFont="1" applyBorder="1" applyAlignment="1">
      <alignment horizontal="center" vertical="top"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49" fontId="9" fillId="0" borderId="15" xfId="55" applyNumberFormat="1" applyFont="1" applyBorder="1" applyAlignment="1">
      <alignment horizontal="center"/>
      <protection/>
    </xf>
    <xf numFmtId="49" fontId="9" fillId="0" borderId="16" xfId="55" applyNumberFormat="1" applyFont="1" applyBorder="1" applyAlignment="1">
      <alignment horizontal="center"/>
      <protection/>
    </xf>
    <xf numFmtId="49" fontId="9" fillId="0" borderId="17" xfId="55" applyNumberFormat="1" applyFont="1" applyBorder="1" applyAlignment="1">
      <alignment horizontal="center"/>
      <protection/>
    </xf>
    <xf numFmtId="0" fontId="7" fillId="0" borderId="15" xfId="55" applyFont="1" applyBorder="1" applyAlignment="1">
      <alignment horizontal="center" wrapText="1"/>
      <protection/>
    </xf>
    <xf numFmtId="0" fontId="7" fillId="0" borderId="16" xfId="55" applyFont="1" applyBorder="1" applyAlignment="1">
      <alignment horizontal="center" wrapText="1"/>
      <protection/>
    </xf>
    <xf numFmtId="0" fontId="7" fillId="0" borderId="17" xfId="55" applyFont="1" applyBorder="1" applyAlignment="1">
      <alignment horizontal="center" wrapText="1"/>
      <protection/>
    </xf>
    <xf numFmtId="0" fontId="7" fillId="0" borderId="15" xfId="55" applyFont="1" applyBorder="1" applyAlignment="1">
      <alignment horizontal="left" wrapText="1"/>
      <protection/>
    </xf>
    <xf numFmtId="0" fontId="7" fillId="0" borderId="16" xfId="55" applyFont="1" applyBorder="1" applyAlignment="1">
      <alignment horizontal="left" wrapText="1"/>
      <protection/>
    </xf>
    <xf numFmtId="0" fontId="7" fillId="0" borderId="17" xfId="55" applyFont="1" applyBorder="1" applyAlignment="1">
      <alignment horizontal="left" wrapText="1"/>
      <protection/>
    </xf>
    <xf numFmtId="4" fontId="9" fillId="0" borderId="15" xfId="55" applyNumberFormat="1" applyFont="1" applyBorder="1" applyAlignment="1">
      <alignment horizontal="center"/>
      <protection/>
    </xf>
    <xf numFmtId="4" fontId="9" fillId="0" borderId="16" xfId="55" applyNumberFormat="1" applyFont="1" applyBorder="1" applyAlignment="1">
      <alignment horizontal="center"/>
      <protection/>
    </xf>
    <xf numFmtId="4" fontId="9" fillId="0" borderId="17" xfId="55" applyNumberFormat="1" applyFont="1" applyBorder="1" applyAlignment="1">
      <alignment horizontal="center"/>
      <protection/>
    </xf>
    <xf numFmtId="10" fontId="9" fillId="0" borderId="15" xfId="55" applyNumberFormat="1" applyFont="1" applyBorder="1" applyAlignment="1">
      <alignment horizontal="center"/>
      <protection/>
    </xf>
    <xf numFmtId="10" fontId="9" fillId="0" borderId="16" xfId="55" applyNumberFormat="1" applyFont="1" applyBorder="1" applyAlignment="1">
      <alignment horizontal="center"/>
      <protection/>
    </xf>
    <xf numFmtId="10" fontId="9" fillId="0" borderId="17" xfId="55" applyNumberFormat="1" applyFont="1" applyBorder="1" applyAlignment="1">
      <alignment horizontal="center"/>
      <protection/>
    </xf>
    <xf numFmtId="0" fontId="9" fillId="0" borderId="14" xfId="55" applyFont="1" applyBorder="1" applyAlignment="1">
      <alignment horizontal="center" wrapText="1"/>
      <protection/>
    </xf>
    <xf numFmtId="0" fontId="7" fillId="0" borderId="18" xfId="55" applyFont="1" applyBorder="1" applyAlignment="1">
      <alignment horizontal="center" wrapText="1"/>
      <protection/>
    </xf>
    <xf numFmtId="0" fontId="7" fillId="0" borderId="18" xfId="55" applyFont="1" applyBorder="1" applyAlignment="1">
      <alignment horizontal="center"/>
      <protection/>
    </xf>
    <xf numFmtId="0" fontId="9" fillId="0" borderId="14" xfId="55" applyFont="1" applyBorder="1" applyAlignment="1">
      <alignment horizontal="center"/>
      <protection/>
    </xf>
    <xf numFmtId="4" fontId="9" fillId="0" borderId="14" xfId="55" applyNumberFormat="1" applyFont="1" applyBorder="1" applyAlignment="1">
      <alignment horizontal="center" wrapText="1"/>
      <protection/>
    </xf>
    <xf numFmtId="0" fontId="9" fillId="0" borderId="15" xfId="55" applyFont="1" applyBorder="1" applyAlignment="1">
      <alignment horizontal="center"/>
      <protection/>
    </xf>
    <xf numFmtId="0" fontId="9" fillId="0" borderId="16" xfId="55" applyFont="1" applyBorder="1" applyAlignment="1">
      <alignment horizontal="center"/>
      <protection/>
    </xf>
    <xf numFmtId="0" fontId="9" fillId="0" borderId="17" xfId="55" applyFont="1" applyBorder="1" applyAlignment="1">
      <alignment horizontal="center"/>
      <protection/>
    </xf>
    <xf numFmtId="0" fontId="11" fillId="0" borderId="15" xfId="55" applyFont="1" applyBorder="1" applyAlignment="1">
      <alignment horizontal="center" vertical="top" wrapText="1"/>
      <protection/>
    </xf>
    <xf numFmtId="0" fontId="11" fillId="0" borderId="16" xfId="55" applyFont="1" applyBorder="1" applyAlignment="1">
      <alignment horizontal="center" vertical="top" wrapText="1"/>
      <protection/>
    </xf>
    <xf numFmtId="0" fontId="11" fillId="0" borderId="17" xfId="55" applyFont="1" applyBorder="1" applyAlignment="1">
      <alignment horizontal="center" vertical="top" wrapText="1"/>
      <protection/>
    </xf>
    <xf numFmtId="0" fontId="9" fillId="0" borderId="15" xfId="55" applyFont="1" applyBorder="1" applyAlignment="1">
      <alignment horizontal="center" vertical="top" wrapText="1"/>
      <protection/>
    </xf>
    <xf numFmtId="0" fontId="9" fillId="0" borderId="16" xfId="55" applyFont="1" applyBorder="1" applyAlignment="1">
      <alignment horizontal="center" vertical="top" wrapText="1"/>
      <protection/>
    </xf>
    <xf numFmtId="0" fontId="9" fillId="0" borderId="17" xfId="55" applyFont="1" applyBorder="1" applyAlignment="1">
      <alignment horizontal="center" vertical="top" wrapText="1"/>
      <protection/>
    </xf>
    <xf numFmtId="0" fontId="10" fillId="0" borderId="0" xfId="55" applyFont="1" applyAlignment="1">
      <alignment horizontal="center"/>
      <protection/>
    </xf>
    <xf numFmtId="0" fontId="7" fillId="0" borderId="14" xfId="55" applyFont="1" applyBorder="1" applyAlignment="1">
      <alignment horizontal="center"/>
      <protection/>
    </xf>
    <xf numFmtId="10" fontId="14" fillId="0" borderId="15" xfId="55" applyNumberFormat="1" applyFont="1" applyBorder="1" applyAlignment="1">
      <alignment horizontal="center"/>
      <protection/>
    </xf>
    <xf numFmtId="10" fontId="14" fillId="0" borderId="16" xfId="55" applyNumberFormat="1" applyFont="1" applyBorder="1" applyAlignment="1">
      <alignment horizontal="center"/>
      <protection/>
    </xf>
    <xf numFmtId="10" fontId="14" fillId="0" borderId="17" xfId="55" applyNumberFormat="1" applyFont="1" applyBorder="1" applyAlignment="1">
      <alignment horizontal="center"/>
      <protection/>
    </xf>
    <xf numFmtId="49" fontId="14" fillId="0" borderId="15" xfId="55" applyNumberFormat="1" applyFont="1" applyBorder="1" applyAlignment="1">
      <alignment horizontal="center"/>
      <protection/>
    </xf>
    <xf numFmtId="49" fontId="14" fillId="0" borderId="16" xfId="55" applyNumberFormat="1" applyFont="1" applyBorder="1" applyAlignment="1">
      <alignment horizontal="center"/>
      <protection/>
    </xf>
    <xf numFmtId="49" fontId="14" fillId="0" borderId="17" xfId="55" applyNumberFormat="1" applyFont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аланс" xfId="52"/>
    <cellStyle name="Обычный_Изменение" xfId="53"/>
    <cellStyle name="Обычный_Изменение_1" xfId="54"/>
    <cellStyle name="Обычный_Справка о несоблюдении" xfId="55"/>
    <cellStyle name="Обычный_ССА" xfId="56"/>
    <cellStyle name="Обычный_СЧА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5"/>
  <sheetViews>
    <sheetView zoomScalePageLayoutView="0" workbookViewId="0" topLeftCell="A28">
      <selection activeCell="C39" sqref="C39"/>
    </sheetView>
  </sheetViews>
  <sheetFormatPr defaultColWidth="10.66015625" defaultRowHeight="11.25"/>
  <cols>
    <col min="1" max="1" width="2.33203125" style="0" customWidth="1"/>
    <col min="2" max="2" width="79.66015625" style="0" customWidth="1"/>
    <col min="3" max="3" width="9.83203125" style="1" customWidth="1"/>
    <col min="4" max="5" width="16.5" style="0" customWidth="1"/>
  </cols>
  <sheetData>
    <row r="1" spans="2:3" ht="10.5" customHeight="1">
      <c r="B1" s="2"/>
      <c r="C1" s="2"/>
    </row>
    <row r="2" spans="2:5" s="4" customFormat="1" ht="12" customHeight="1">
      <c r="B2" s="5"/>
      <c r="E2" s="7" t="s">
        <v>183</v>
      </c>
    </row>
    <row r="3" spans="2:5" s="4" customFormat="1" ht="12" customHeight="1">
      <c r="B3" s="5"/>
      <c r="E3" s="7" t="s">
        <v>1</v>
      </c>
    </row>
    <row r="4" spans="2:5" s="4" customFormat="1" ht="12" customHeight="1">
      <c r="B4" s="5"/>
      <c r="E4" s="7" t="s">
        <v>2</v>
      </c>
    </row>
    <row r="5" spans="2:5" s="4" customFormat="1" ht="12" customHeight="1">
      <c r="B5" s="5"/>
      <c r="E5" s="7" t="s">
        <v>3</v>
      </c>
    </row>
    <row r="6" spans="2:5" s="4" customFormat="1" ht="12" customHeight="1">
      <c r="B6" s="5"/>
      <c r="E6" s="7" t="s">
        <v>4</v>
      </c>
    </row>
    <row r="7" spans="2:5" s="4" customFormat="1" ht="12" customHeight="1">
      <c r="B7" s="5"/>
      <c r="E7" s="7" t="s">
        <v>5</v>
      </c>
    </row>
    <row r="8" spans="2:5" s="4" customFormat="1" ht="12" customHeight="1">
      <c r="B8" s="178" t="s">
        <v>136</v>
      </c>
      <c r="C8" s="178"/>
      <c r="D8" s="178"/>
      <c r="E8" s="178"/>
    </row>
    <row r="9" spans="2:5" s="4" customFormat="1" ht="12" customHeight="1">
      <c r="B9" s="179" t="s">
        <v>338</v>
      </c>
      <c r="C9" s="179"/>
      <c r="D9" s="179"/>
      <c r="E9" s="179"/>
    </row>
    <row r="10" spans="2:5" ht="12" customHeight="1">
      <c r="B10" s="10" t="s">
        <v>7</v>
      </c>
      <c r="C10" s="11"/>
      <c r="D10" s="11"/>
      <c r="E10" s="11"/>
    </row>
    <row r="11" spans="2:5" ht="11.25" customHeight="1">
      <c r="B11" s="12" t="s">
        <v>8</v>
      </c>
      <c r="C11" s="11"/>
      <c r="D11" s="11"/>
      <c r="E11" s="11"/>
    </row>
    <row r="12" spans="2:5" s="13" customFormat="1" ht="9" customHeight="1">
      <c r="B12" s="180" t="s">
        <v>221</v>
      </c>
      <c r="C12" s="181"/>
      <c r="D12" s="181"/>
      <c r="E12" s="181"/>
    </row>
    <row r="13" spans="2:5" ht="11.25" customHeight="1">
      <c r="B13" s="180" t="s">
        <v>255</v>
      </c>
      <c r="C13" s="181"/>
      <c r="D13" s="181"/>
      <c r="E13" s="181"/>
    </row>
    <row r="15" spans="2:5" ht="36.75" customHeight="1">
      <c r="B15" s="30" t="s">
        <v>53</v>
      </c>
      <c r="C15" s="16" t="s">
        <v>140</v>
      </c>
      <c r="D15" s="16" t="s">
        <v>184</v>
      </c>
      <c r="E15" s="16" t="s">
        <v>185</v>
      </c>
    </row>
    <row r="16" spans="2:5" ht="11.25">
      <c r="B16" s="17">
        <v>1</v>
      </c>
      <c r="C16" s="17">
        <v>2</v>
      </c>
      <c r="D16" s="17">
        <v>3</v>
      </c>
      <c r="E16" s="17">
        <v>4</v>
      </c>
    </row>
    <row r="17" spans="2:5" ht="48" customHeight="1">
      <c r="B17" s="62" t="s">
        <v>186</v>
      </c>
      <c r="C17" s="70">
        <v>100</v>
      </c>
      <c r="D17" s="72">
        <f>D19+D20+D21+D22+D23</f>
        <v>13395.22107</v>
      </c>
      <c r="E17" s="72">
        <f>E19+E20+E21+E23</f>
        <v>11199.55447</v>
      </c>
    </row>
    <row r="18" spans="2:5" ht="14.25" customHeight="1">
      <c r="B18" s="63" t="s">
        <v>187</v>
      </c>
      <c r="C18" s="73"/>
      <c r="D18" s="74"/>
      <c r="E18" s="74"/>
    </row>
    <row r="19" spans="2:5" ht="32.25" customHeight="1">
      <c r="B19" s="63" t="s">
        <v>188</v>
      </c>
      <c r="C19" s="69">
        <v>110</v>
      </c>
      <c r="D19" s="72">
        <v>12994.52431</v>
      </c>
      <c r="E19" s="72">
        <v>10798.85771</v>
      </c>
    </row>
    <row r="20" spans="2:5" ht="54.75" customHeight="1">
      <c r="B20" s="63" t="s">
        <v>189</v>
      </c>
      <c r="C20" s="69">
        <v>120</v>
      </c>
      <c r="D20" s="72">
        <v>16.11161</v>
      </c>
      <c r="E20" s="72">
        <v>16.11161</v>
      </c>
    </row>
    <row r="21" spans="2:5" ht="26.25" customHeight="1">
      <c r="B21" s="63" t="s">
        <v>190</v>
      </c>
      <c r="C21" s="69">
        <v>130</v>
      </c>
      <c r="D21" s="72">
        <v>15.09001</v>
      </c>
      <c r="E21" s="96">
        <v>15.09001</v>
      </c>
    </row>
    <row r="22" spans="2:5" ht="57" customHeight="1">
      <c r="B22" s="63" t="s">
        <v>191</v>
      </c>
      <c r="C22" s="69">
        <v>140</v>
      </c>
      <c r="D22" s="72">
        <v>0</v>
      </c>
      <c r="E22" s="72">
        <v>0</v>
      </c>
    </row>
    <row r="23" spans="2:5" ht="21.75" customHeight="1">
      <c r="B23" s="63" t="s">
        <v>192</v>
      </c>
      <c r="C23" s="69">
        <v>150</v>
      </c>
      <c r="D23" s="72">
        <v>369.49514</v>
      </c>
      <c r="E23" s="72">
        <v>369.49514</v>
      </c>
    </row>
    <row r="24" spans="2:5" ht="41.25" customHeight="1">
      <c r="B24" s="63" t="s">
        <v>193</v>
      </c>
      <c r="C24" s="69">
        <v>200</v>
      </c>
      <c r="D24" s="98">
        <f>D26+D27+D28+D29+D30</f>
        <v>684</v>
      </c>
      <c r="E24" s="74">
        <f>E26+E27+E28+E29+E30</f>
        <v>706</v>
      </c>
    </row>
    <row r="25" spans="2:5" ht="11.25" customHeight="1">
      <c r="B25" s="63" t="s">
        <v>187</v>
      </c>
      <c r="C25" s="73"/>
      <c r="D25" s="98"/>
      <c r="E25" s="74"/>
    </row>
    <row r="26" spans="2:5" ht="24" customHeight="1">
      <c r="B26" s="63" t="s">
        <v>194</v>
      </c>
      <c r="C26" s="69">
        <v>210</v>
      </c>
      <c r="D26" s="98">
        <v>678</v>
      </c>
      <c r="E26" s="74">
        <v>700</v>
      </c>
    </row>
    <row r="27" spans="2:5" ht="52.5" customHeight="1">
      <c r="B27" s="63" t="s">
        <v>195</v>
      </c>
      <c r="C27" s="69">
        <v>220</v>
      </c>
      <c r="D27" s="98">
        <v>2</v>
      </c>
      <c r="E27" s="74">
        <v>2</v>
      </c>
    </row>
    <row r="28" spans="2:5" ht="28.5" customHeight="1">
      <c r="B28" s="63" t="s">
        <v>196</v>
      </c>
      <c r="C28" s="69">
        <v>230</v>
      </c>
      <c r="D28" s="98">
        <v>3</v>
      </c>
      <c r="E28" s="74">
        <v>3</v>
      </c>
    </row>
    <row r="29" spans="2:5" ht="48" customHeight="1">
      <c r="B29" s="63" t="s">
        <v>197</v>
      </c>
      <c r="C29" s="69">
        <v>240</v>
      </c>
      <c r="D29" s="98">
        <v>0</v>
      </c>
      <c r="E29" s="74">
        <v>0</v>
      </c>
    </row>
    <row r="30" spans="2:5" ht="19.5" customHeight="1">
      <c r="B30" s="63" t="s">
        <v>198</v>
      </c>
      <c r="C30" s="69">
        <v>250</v>
      </c>
      <c r="D30" s="98">
        <v>1</v>
      </c>
      <c r="E30" s="74">
        <v>1</v>
      </c>
    </row>
    <row r="33" ht="11.25">
      <c r="B33" s="18"/>
    </row>
    <row r="34" spans="2:5" ht="17.25" customHeight="1">
      <c r="B34" s="81" t="s">
        <v>50</v>
      </c>
      <c r="C34" s="82" t="s">
        <v>304</v>
      </c>
      <c r="D34" s="83"/>
      <c r="E34" s="83"/>
    </row>
    <row r="35" spans="2:5" ht="12">
      <c r="B35" s="83"/>
      <c r="C35" s="84"/>
      <c r="D35" s="83"/>
      <c r="E35" s="83"/>
    </row>
    <row r="36" spans="2:5" ht="12">
      <c r="B36" s="83"/>
      <c r="C36" s="84"/>
      <c r="D36" s="83"/>
      <c r="E36" s="83"/>
    </row>
    <row r="37" spans="2:5" ht="12">
      <c r="B37" s="83"/>
      <c r="C37" s="84"/>
      <c r="D37" s="83"/>
      <c r="E37" s="83"/>
    </row>
    <row r="38" spans="2:5" ht="12">
      <c r="B38" s="81" t="s">
        <v>356</v>
      </c>
      <c r="C38" s="82" t="s">
        <v>357</v>
      </c>
      <c r="D38" s="83"/>
      <c r="E38" s="83"/>
    </row>
    <row r="39" spans="2:5" ht="12">
      <c r="B39" s="83"/>
      <c r="C39" s="84"/>
      <c r="D39" s="83"/>
      <c r="E39" s="83"/>
    </row>
    <row r="40" spans="2:5" ht="12">
      <c r="B40" s="83"/>
      <c r="C40" s="84"/>
      <c r="D40" s="83"/>
      <c r="E40" s="83"/>
    </row>
    <row r="41" spans="2:5" ht="12">
      <c r="B41" s="83"/>
      <c r="C41" s="84"/>
      <c r="D41" s="83"/>
      <c r="E41" s="83"/>
    </row>
    <row r="42" spans="2:5" ht="12">
      <c r="B42" s="81" t="s">
        <v>232</v>
      </c>
      <c r="C42" s="82" t="s">
        <v>233</v>
      </c>
      <c r="D42" s="83"/>
      <c r="E42" s="83"/>
    </row>
    <row r="43" spans="2:5" ht="12">
      <c r="B43" s="83"/>
      <c r="C43" s="84"/>
      <c r="D43" s="83"/>
      <c r="E43" s="83"/>
    </row>
    <row r="44" spans="2:5" ht="12">
      <c r="B44" s="83"/>
      <c r="C44" s="84"/>
      <c r="D44" s="83"/>
      <c r="E44" s="83"/>
    </row>
    <row r="45" spans="2:5" ht="12">
      <c r="B45" s="83"/>
      <c r="C45" s="84"/>
      <c r="D45" s="83"/>
      <c r="E45" s="83"/>
    </row>
  </sheetData>
  <sheetProtection/>
  <mergeCells count="4">
    <mergeCell ref="B8:E8"/>
    <mergeCell ref="B9:E9"/>
    <mergeCell ref="B12:E12"/>
    <mergeCell ref="B13:E13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PageLayoutView="0" workbookViewId="0" topLeftCell="A64">
      <selection activeCell="G71" sqref="G71"/>
    </sheetView>
  </sheetViews>
  <sheetFormatPr defaultColWidth="10.66015625" defaultRowHeight="11.25"/>
  <cols>
    <col min="1" max="1" width="8.16015625" style="0" customWidth="1"/>
    <col min="2" max="2" width="40.33203125" style="0" customWidth="1"/>
    <col min="3" max="3" width="10" style="0" customWidth="1"/>
    <col min="4" max="4" width="15.83203125" style="0" customWidth="1"/>
    <col min="5" max="5" width="5.16015625" style="0" customWidth="1"/>
    <col min="6" max="6" width="20.16015625" style="0" customWidth="1"/>
    <col min="7" max="7" width="28" style="1" customWidth="1"/>
  </cols>
  <sheetData>
    <row r="1" spans="2:7" ht="10.5" customHeight="1">
      <c r="B1" s="10" t="s">
        <v>150</v>
      </c>
      <c r="G1"/>
    </row>
    <row r="2" ht="12">
      <c r="B2" s="10" t="s">
        <v>151</v>
      </c>
    </row>
    <row r="3" ht="12">
      <c r="B3" s="10" t="s">
        <v>152</v>
      </c>
    </row>
    <row r="4" spans="1:7" ht="27" customHeight="1">
      <c r="A4" s="179" t="s">
        <v>228</v>
      </c>
      <c r="B4" s="179"/>
      <c r="C4" s="179"/>
      <c r="D4" s="179"/>
      <c r="E4" s="179"/>
      <c r="F4" s="179"/>
      <c r="G4"/>
    </row>
    <row r="5" spans="2:3" s="13" customFormat="1" ht="36.75" customHeight="1">
      <c r="B5" s="181" t="s">
        <v>9</v>
      </c>
      <c r="C5" s="181"/>
    </row>
    <row r="6" spans="2:7" ht="30" customHeight="1">
      <c r="B6" s="185" t="s">
        <v>87</v>
      </c>
      <c r="C6" s="185"/>
      <c r="D6" s="185"/>
      <c r="E6" s="185"/>
      <c r="F6" s="185"/>
      <c r="G6"/>
    </row>
    <row r="7" spans="2:6" s="13" customFormat="1" ht="14.25" customHeight="1">
      <c r="B7" s="180" t="s">
        <v>153</v>
      </c>
      <c r="C7" s="181"/>
      <c r="D7" s="181"/>
      <c r="E7" s="181"/>
      <c r="F7" s="181"/>
    </row>
    <row r="8" spans="2:6" s="13" customFormat="1" ht="9" customHeight="1">
      <c r="B8" s="181" t="s">
        <v>220</v>
      </c>
      <c r="C8" s="181"/>
      <c r="D8" s="181"/>
      <c r="E8" s="181"/>
      <c r="F8" s="181"/>
    </row>
    <row r="9" spans="2:7" ht="11.25" customHeight="1">
      <c r="B9" s="191" t="s">
        <v>314</v>
      </c>
      <c r="C9" s="191"/>
      <c r="D9" s="191"/>
      <c r="E9" s="191"/>
      <c r="F9" s="191"/>
      <c r="G9" s="191"/>
    </row>
    <row r="10" spans="2:7" ht="17.25" customHeight="1">
      <c r="B10" s="131"/>
      <c r="C10" s="131"/>
      <c r="D10" s="131"/>
      <c r="E10" s="131"/>
      <c r="F10" s="131"/>
      <c r="G10" s="176" t="s">
        <v>264</v>
      </c>
    </row>
    <row r="11" spans="2:7" ht="94.5" customHeight="1">
      <c r="B11" s="192" t="s">
        <v>154</v>
      </c>
      <c r="C11" s="192"/>
      <c r="D11" s="193" t="s">
        <v>12</v>
      </c>
      <c r="E11" s="193"/>
      <c r="F11" s="132" t="s">
        <v>315</v>
      </c>
      <c r="G11" s="132" t="s">
        <v>316</v>
      </c>
    </row>
    <row r="12" spans="2:7" ht="18" customHeight="1">
      <c r="B12" s="194">
        <v>1</v>
      </c>
      <c r="C12" s="194"/>
      <c r="D12" s="194">
        <v>2</v>
      </c>
      <c r="E12" s="194"/>
      <c r="F12" s="133">
        <v>3</v>
      </c>
      <c r="G12" s="133">
        <v>4</v>
      </c>
    </row>
    <row r="13" spans="2:7" ht="11.25">
      <c r="B13" s="195" t="s">
        <v>155</v>
      </c>
      <c r="C13" s="195"/>
      <c r="D13" s="196"/>
      <c r="E13" s="196"/>
      <c r="F13" s="134"/>
      <c r="G13" s="134"/>
    </row>
    <row r="14" spans="2:7" ht="9.75" customHeight="1">
      <c r="B14" s="190" t="s">
        <v>265</v>
      </c>
      <c r="C14" s="190"/>
      <c r="D14" s="184">
        <v>10</v>
      </c>
      <c r="E14" s="184"/>
      <c r="F14" s="135" t="s">
        <v>317</v>
      </c>
      <c r="G14" s="135" t="s">
        <v>318</v>
      </c>
    </row>
    <row r="15" spans="2:7" ht="9" customHeight="1">
      <c r="B15" s="182" t="s">
        <v>16</v>
      </c>
      <c r="C15" s="182"/>
      <c r="D15" s="183">
        <v>11</v>
      </c>
      <c r="E15" s="183"/>
      <c r="F15" s="137" t="s">
        <v>317</v>
      </c>
      <c r="G15" s="137" t="s">
        <v>318</v>
      </c>
    </row>
    <row r="16" spans="2:7" ht="11.25">
      <c r="B16" s="182" t="s">
        <v>17</v>
      </c>
      <c r="C16" s="182"/>
      <c r="D16" s="183">
        <v>12</v>
      </c>
      <c r="E16" s="183"/>
      <c r="F16" s="137" t="s">
        <v>18</v>
      </c>
      <c r="G16" s="137" t="s">
        <v>18</v>
      </c>
    </row>
    <row r="17" spans="2:7" ht="11.25">
      <c r="B17" s="190" t="s">
        <v>266</v>
      </c>
      <c r="C17" s="190"/>
      <c r="D17" s="184">
        <v>20</v>
      </c>
      <c r="E17" s="184"/>
      <c r="F17" s="135" t="s">
        <v>18</v>
      </c>
      <c r="G17" s="135" t="s">
        <v>18</v>
      </c>
    </row>
    <row r="18" spans="2:7" ht="9.75" customHeight="1">
      <c r="B18" s="182" t="s">
        <v>16</v>
      </c>
      <c r="C18" s="182"/>
      <c r="D18" s="183">
        <v>21</v>
      </c>
      <c r="E18" s="183"/>
      <c r="F18" s="137" t="s">
        <v>18</v>
      </c>
      <c r="G18" s="137" t="s">
        <v>18</v>
      </c>
    </row>
    <row r="19" spans="2:7" ht="9" customHeight="1">
      <c r="B19" s="182" t="s">
        <v>17</v>
      </c>
      <c r="C19" s="182"/>
      <c r="D19" s="183">
        <v>22</v>
      </c>
      <c r="E19" s="183"/>
      <c r="F19" s="137" t="s">
        <v>18</v>
      </c>
      <c r="G19" s="137" t="s">
        <v>18</v>
      </c>
    </row>
    <row r="20" spans="2:7" ht="11.25" customHeight="1">
      <c r="B20" s="186" t="s">
        <v>156</v>
      </c>
      <c r="C20" s="186"/>
      <c r="D20" s="183">
        <v>30</v>
      </c>
      <c r="E20" s="183"/>
      <c r="F20" s="135" t="s">
        <v>18</v>
      </c>
      <c r="G20" s="135" t="s">
        <v>18</v>
      </c>
    </row>
    <row r="21" spans="2:7" ht="11.25" customHeight="1">
      <c r="B21" s="186" t="s">
        <v>157</v>
      </c>
      <c r="C21" s="186"/>
      <c r="D21" s="183">
        <v>40</v>
      </c>
      <c r="E21" s="183"/>
      <c r="F21" s="135" t="s">
        <v>18</v>
      </c>
      <c r="G21" s="135" t="s">
        <v>18</v>
      </c>
    </row>
    <row r="22" spans="2:7" ht="11.25" customHeight="1">
      <c r="B22" s="186" t="s">
        <v>158</v>
      </c>
      <c r="C22" s="186"/>
      <c r="D22" s="183">
        <v>50</v>
      </c>
      <c r="E22" s="183"/>
      <c r="F22" s="135" t="s">
        <v>18</v>
      </c>
      <c r="G22" s="135" t="s">
        <v>18</v>
      </c>
    </row>
    <row r="23" spans="2:7" ht="11.25" customHeight="1">
      <c r="B23" s="186" t="s">
        <v>159</v>
      </c>
      <c r="C23" s="186"/>
      <c r="D23" s="183">
        <v>60</v>
      </c>
      <c r="E23" s="183"/>
      <c r="F23" s="135" t="s">
        <v>18</v>
      </c>
      <c r="G23" s="135" t="s">
        <v>18</v>
      </c>
    </row>
    <row r="24" spans="2:7" ht="11.25" customHeight="1">
      <c r="B24" s="186" t="s">
        <v>160</v>
      </c>
      <c r="C24" s="186"/>
      <c r="D24" s="183">
        <v>70</v>
      </c>
      <c r="E24" s="183"/>
      <c r="F24" s="135" t="s">
        <v>319</v>
      </c>
      <c r="G24" s="135" t="s">
        <v>320</v>
      </c>
    </row>
    <row r="25" spans="2:7" ht="11.25" customHeight="1">
      <c r="B25" s="186" t="s">
        <v>31</v>
      </c>
      <c r="C25" s="186"/>
      <c r="D25" s="183">
        <v>80</v>
      </c>
      <c r="E25" s="183"/>
      <c r="F25" s="135" t="s">
        <v>18</v>
      </c>
      <c r="G25" s="135" t="s">
        <v>18</v>
      </c>
    </row>
    <row r="26" spans="2:7" ht="11.25" customHeight="1">
      <c r="B26" s="186" t="s">
        <v>267</v>
      </c>
      <c r="C26" s="186"/>
      <c r="D26" s="183">
        <v>90</v>
      </c>
      <c r="E26" s="183"/>
      <c r="F26" s="138" t="s">
        <v>18</v>
      </c>
      <c r="G26" s="138" t="s">
        <v>18</v>
      </c>
    </row>
    <row r="27" spans="2:7" ht="11.25" customHeight="1">
      <c r="B27" s="186" t="s">
        <v>161</v>
      </c>
      <c r="C27" s="186"/>
      <c r="D27" s="183">
        <v>91</v>
      </c>
      <c r="E27" s="183"/>
      <c r="F27" s="137" t="s">
        <v>18</v>
      </c>
      <c r="G27" s="137" t="s">
        <v>18</v>
      </c>
    </row>
    <row r="28" spans="2:7" ht="11.25" customHeight="1">
      <c r="B28" s="186" t="s">
        <v>162</v>
      </c>
      <c r="C28" s="186"/>
      <c r="D28" s="183">
        <v>92</v>
      </c>
      <c r="E28" s="183"/>
      <c r="F28" s="137" t="s">
        <v>18</v>
      </c>
      <c r="G28" s="137" t="s">
        <v>18</v>
      </c>
    </row>
    <row r="29" spans="2:7" ht="11.25" customHeight="1">
      <c r="B29" s="186" t="s">
        <v>163</v>
      </c>
      <c r="C29" s="186"/>
      <c r="D29" s="187">
        <v>100</v>
      </c>
      <c r="E29" s="187"/>
      <c r="F29" s="138"/>
      <c r="G29" s="138"/>
    </row>
    <row r="30" spans="2:7" ht="11.25" customHeight="1">
      <c r="B30" s="188" t="s">
        <v>268</v>
      </c>
      <c r="C30" s="188"/>
      <c r="D30" s="189">
        <v>110</v>
      </c>
      <c r="E30" s="189"/>
      <c r="F30" s="135" t="s">
        <v>18</v>
      </c>
      <c r="G30" s="135" t="s">
        <v>18</v>
      </c>
    </row>
    <row r="31" spans="2:7" ht="11.25" customHeight="1">
      <c r="B31" s="186" t="s">
        <v>33</v>
      </c>
      <c r="C31" s="186"/>
      <c r="D31" s="187">
        <v>111</v>
      </c>
      <c r="E31" s="187"/>
      <c r="F31" s="135" t="s">
        <v>18</v>
      </c>
      <c r="G31" s="135" t="s">
        <v>18</v>
      </c>
    </row>
    <row r="32" spans="2:7" ht="9.75" customHeight="1">
      <c r="B32" s="186" t="s">
        <v>34</v>
      </c>
      <c r="C32" s="186"/>
      <c r="D32" s="187">
        <v>112</v>
      </c>
      <c r="E32" s="187"/>
      <c r="F32" s="135" t="s">
        <v>18</v>
      </c>
      <c r="G32" s="135" t="s">
        <v>18</v>
      </c>
    </row>
    <row r="33" spans="2:7" ht="9" customHeight="1">
      <c r="B33" s="186" t="s">
        <v>35</v>
      </c>
      <c r="C33" s="186"/>
      <c r="D33" s="187">
        <v>113</v>
      </c>
      <c r="E33" s="187"/>
      <c r="F33" s="135" t="s">
        <v>18</v>
      </c>
      <c r="G33" s="135" t="s">
        <v>18</v>
      </c>
    </row>
    <row r="34" spans="2:7" ht="11.25" customHeight="1">
      <c r="B34" s="186" t="s">
        <v>36</v>
      </c>
      <c r="C34" s="186"/>
      <c r="D34" s="187">
        <v>114</v>
      </c>
      <c r="E34" s="187"/>
      <c r="F34" s="135" t="s">
        <v>18</v>
      </c>
      <c r="G34" s="135" t="s">
        <v>18</v>
      </c>
    </row>
    <row r="35" spans="2:7" ht="11.25" customHeight="1">
      <c r="B35" s="186" t="s">
        <v>164</v>
      </c>
      <c r="C35" s="186"/>
      <c r="D35" s="187">
        <v>120</v>
      </c>
      <c r="E35" s="187"/>
      <c r="F35" s="138" t="s">
        <v>18</v>
      </c>
      <c r="G35" s="138" t="s">
        <v>18</v>
      </c>
    </row>
    <row r="36" spans="2:7" ht="11.25" customHeight="1">
      <c r="B36" s="188" t="s">
        <v>165</v>
      </c>
      <c r="C36" s="188"/>
      <c r="D36" s="189">
        <v>130</v>
      </c>
      <c r="E36" s="189"/>
      <c r="F36" s="139"/>
      <c r="G36" s="139"/>
    </row>
    <row r="37" spans="2:7" ht="11.25" customHeight="1">
      <c r="B37" s="186" t="s">
        <v>248</v>
      </c>
      <c r="C37" s="186"/>
      <c r="D37" s="187">
        <v>140</v>
      </c>
      <c r="E37" s="187"/>
      <c r="F37" s="138" t="s">
        <v>18</v>
      </c>
      <c r="G37" s="138" t="s">
        <v>18</v>
      </c>
    </row>
    <row r="38" spans="2:7" ht="11.25" customHeight="1">
      <c r="B38" s="186" t="s">
        <v>37</v>
      </c>
      <c r="C38" s="186"/>
      <c r="D38" s="187">
        <v>150</v>
      </c>
      <c r="E38" s="187"/>
      <c r="F38" s="135" t="s">
        <v>18</v>
      </c>
      <c r="G38" s="135" t="s">
        <v>18</v>
      </c>
    </row>
    <row r="39" spans="2:7" ht="30" customHeight="1">
      <c r="B39" s="188" t="s">
        <v>269</v>
      </c>
      <c r="C39" s="188"/>
      <c r="D39" s="189">
        <v>160</v>
      </c>
      <c r="E39" s="189"/>
      <c r="F39" s="135" t="s">
        <v>18</v>
      </c>
      <c r="G39" s="135" t="s">
        <v>18</v>
      </c>
    </row>
    <row r="40" spans="2:7" ht="39" customHeight="1">
      <c r="B40" s="186" t="s">
        <v>166</v>
      </c>
      <c r="C40" s="186"/>
      <c r="D40" s="187">
        <v>161</v>
      </c>
      <c r="E40" s="187"/>
      <c r="F40" s="135" t="s">
        <v>18</v>
      </c>
      <c r="G40" s="135" t="s">
        <v>18</v>
      </c>
    </row>
    <row r="41" spans="2:7" ht="11.25" customHeight="1">
      <c r="B41" s="188" t="s">
        <v>270</v>
      </c>
      <c r="C41" s="188"/>
      <c r="D41" s="189">
        <v>170</v>
      </c>
      <c r="E41" s="189"/>
      <c r="F41" s="135" t="s">
        <v>18</v>
      </c>
      <c r="G41" s="135" t="s">
        <v>18</v>
      </c>
    </row>
    <row r="42" spans="2:7" ht="9.75" customHeight="1">
      <c r="B42" s="186" t="s">
        <v>166</v>
      </c>
      <c r="C42" s="186"/>
      <c r="D42" s="187">
        <v>171</v>
      </c>
      <c r="E42" s="187"/>
      <c r="F42" s="135" t="s">
        <v>18</v>
      </c>
      <c r="G42" s="135" t="s">
        <v>18</v>
      </c>
    </row>
    <row r="43" spans="2:7" ht="9" customHeight="1">
      <c r="B43" s="188" t="s">
        <v>271</v>
      </c>
      <c r="C43" s="188"/>
      <c r="D43" s="189">
        <v>180</v>
      </c>
      <c r="E43" s="189"/>
      <c r="F43" s="135" t="s">
        <v>18</v>
      </c>
      <c r="G43" s="135" t="s">
        <v>18</v>
      </c>
    </row>
    <row r="44" spans="2:7" ht="11.25" customHeight="1">
      <c r="B44" s="186" t="s">
        <v>167</v>
      </c>
      <c r="C44" s="186"/>
      <c r="D44" s="187">
        <v>181</v>
      </c>
      <c r="E44" s="187"/>
      <c r="F44" s="135" t="s">
        <v>18</v>
      </c>
      <c r="G44" s="135" t="s">
        <v>18</v>
      </c>
    </row>
    <row r="45" spans="2:7" ht="9.75" customHeight="1">
      <c r="B45" s="188" t="s">
        <v>272</v>
      </c>
      <c r="C45" s="188"/>
      <c r="D45" s="189">
        <v>190</v>
      </c>
      <c r="E45" s="189"/>
      <c r="F45" s="135" t="s">
        <v>18</v>
      </c>
      <c r="G45" s="135" t="s">
        <v>18</v>
      </c>
    </row>
    <row r="46" spans="2:7" ht="9" customHeight="1">
      <c r="B46" s="186" t="s">
        <v>167</v>
      </c>
      <c r="C46" s="186"/>
      <c r="D46" s="187">
        <v>191</v>
      </c>
      <c r="E46" s="187"/>
      <c r="F46" s="135" t="s">
        <v>18</v>
      </c>
      <c r="G46" s="135" t="s">
        <v>18</v>
      </c>
    </row>
    <row r="47" spans="2:7" ht="11.25" customHeight="1">
      <c r="B47" s="186" t="s">
        <v>168</v>
      </c>
      <c r="C47" s="186"/>
      <c r="D47" s="187">
        <v>200</v>
      </c>
      <c r="E47" s="187"/>
      <c r="F47" s="135" t="s">
        <v>18</v>
      </c>
      <c r="G47" s="135" t="s">
        <v>18</v>
      </c>
    </row>
    <row r="48" spans="2:7" ht="9.75" customHeight="1">
      <c r="B48" s="186" t="s">
        <v>169</v>
      </c>
      <c r="C48" s="186"/>
      <c r="D48" s="187">
        <v>210</v>
      </c>
      <c r="E48" s="187"/>
      <c r="F48" s="135" t="s">
        <v>18</v>
      </c>
      <c r="G48" s="135" t="s">
        <v>18</v>
      </c>
    </row>
    <row r="49" spans="2:7" ht="9" customHeight="1">
      <c r="B49" s="186" t="s">
        <v>273</v>
      </c>
      <c r="C49" s="186"/>
      <c r="D49" s="187">
        <v>220</v>
      </c>
      <c r="E49" s="187"/>
      <c r="F49" s="138" t="s">
        <v>18</v>
      </c>
      <c r="G49" s="138" t="s">
        <v>18</v>
      </c>
    </row>
    <row r="50" spans="2:7" ht="11.25" customHeight="1">
      <c r="B50" s="186" t="s">
        <v>170</v>
      </c>
      <c r="C50" s="186"/>
      <c r="D50" s="187">
        <v>230</v>
      </c>
      <c r="E50" s="187"/>
      <c r="F50" s="138" t="s">
        <v>18</v>
      </c>
      <c r="G50" s="138" t="s">
        <v>18</v>
      </c>
    </row>
    <row r="51" spans="2:7" ht="9.75" customHeight="1">
      <c r="B51" s="186" t="s">
        <v>171</v>
      </c>
      <c r="C51" s="186"/>
      <c r="D51" s="187">
        <v>240</v>
      </c>
      <c r="E51" s="187"/>
      <c r="F51" s="135" t="s">
        <v>18</v>
      </c>
      <c r="G51" s="135" t="s">
        <v>18</v>
      </c>
    </row>
    <row r="52" spans="2:7" ht="9" customHeight="1">
      <c r="B52" s="186" t="s">
        <v>172</v>
      </c>
      <c r="C52" s="186"/>
      <c r="D52" s="187">
        <v>250</v>
      </c>
      <c r="E52" s="187"/>
      <c r="F52" s="137" t="s">
        <v>321</v>
      </c>
      <c r="G52" s="137" t="s">
        <v>322</v>
      </c>
    </row>
    <row r="53" spans="2:7" ht="27" customHeight="1">
      <c r="B53" s="188" t="s">
        <v>274</v>
      </c>
      <c r="C53" s="188"/>
      <c r="D53" s="189">
        <v>260</v>
      </c>
      <c r="E53" s="189"/>
      <c r="F53" s="135" t="s">
        <v>323</v>
      </c>
      <c r="G53" s="135" t="s">
        <v>324</v>
      </c>
    </row>
    <row r="54" spans="2:7" ht="33" customHeight="1">
      <c r="B54" s="186" t="s">
        <v>173</v>
      </c>
      <c r="C54" s="186"/>
      <c r="D54" s="187">
        <v>261</v>
      </c>
      <c r="E54" s="187"/>
      <c r="F54" s="137" t="s">
        <v>323</v>
      </c>
      <c r="G54" s="137" t="s">
        <v>324</v>
      </c>
    </row>
    <row r="55" spans="2:7" ht="27" customHeight="1">
      <c r="B55" s="186" t="s">
        <v>174</v>
      </c>
      <c r="C55" s="186"/>
      <c r="D55" s="187">
        <v>262</v>
      </c>
      <c r="E55" s="187"/>
      <c r="F55" s="137" t="s">
        <v>18</v>
      </c>
      <c r="G55" s="137" t="s">
        <v>18</v>
      </c>
    </row>
    <row r="56" spans="2:7" ht="41.25" customHeight="1">
      <c r="B56" s="186" t="s">
        <v>275</v>
      </c>
      <c r="C56" s="186"/>
      <c r="D56" s="187">
        <v>263</v>
      </c>
      <c r="E56" s="187"/>
      <c r="F56" s="135" t="s">
        <v>18</v>
      </c>
      <c r="G56" s="135" t="s">
        <v>18</v>
      </c>
    </row>
    <row r="57" spans="2:7" ht="32.25" customHeight="1">
      <c r="B57" s="186" t="s">
        <v>175</v>
      </c>
      <c r="C57" s="186"/>
      <c r="D57" s="187">
        <v>264</v>
      </c>
      <c r="E57" s="187"/>
      <c r="F57" s="137" t="s">
        <v>18</v>
      </c>
      <c r="G57" s="137" t="s">
        <v>18</v>
      </c>
    </row>
    <row r="58" spans="2:7" ht="56.25" customHeight="1">
      <c r="B58" s="197" t="s">
        <v>176</v>
      </c>
      <c r="C58" s="197"/>
      <c r="D58" s="187">
        <v>270</v>
      </c>
      <c r="E58" s="187"/>
      <c r="F58" s="135" t="s">
        <v>325</v>
      </c>
      <c r="G58" s="135" t="s">
        <v>326</v>
      </c>
    </row>
    <row r="59" spans="2:7" ht="21.75" customHeight="1">
      <c r="B59" s="195" t="s">
        <v>177</v>
      </c>
      <c r="C59" s="195"/>
      <c r="D59" s="198"/>
      <c r="E59" s="198"/>
      <c r="F59" s="136"/>
      <c r="G59" s="136"/>
    </row>
    <row r="60" spans="2:7" ht="21" customHeight="1">
      <c r="B60" s="186" t="s">
        <v>46</v>
      </c>
      <c r="C60" s="186"/>
      <c r="D60" s="187">
        <v>300</v>
      </c>
      <c r="E60" s="187"/>
      <c r="F60" s="137" t="s">
        <v>327</v>
      </c>
      <c r="G60" s="137" t="s">
        <v>328</v>
      </c>
    </row>
    <row r="61" spans="2:7" ht="25.5" customHeight="1">
      <c r="B61" s="186" t="s">
        <v>178</v>
      </c>
      <c r="C61" s="186"/>
      <c r="D61" s="187">
        <v>310</v>
      </c>
      <c r="E61" s="187"/>
      <c r="F61" s="137" t="s">
        <v>329</v>
      </c>
      <c r="G61" s="137" t="s">
        <v>330</v>
      </c>
    </row>
    <row r="62" spans="2:7" ht="60" customHeight="1">
      <c r="B62" s="186" t="s">
        <v>276</v>
      </c>
      <c r="C62" s="186"/>
      <c r="D62" s="187">
        <v>320</v>
      </c>
      <c r="E62" s="187"/>
      <c r="F62" s="137" t="s">
        <v>18</v>
      </c>
      <c r="G62" s="137" t="s">
        <v>18</v>
      </c>
    </row>
    <row r="63" spans="2:7" ht="19.5" customHeight="1">
      <c r="B63" s="197" t="s">
        <v>179</v>
      </c>
      <c r="C63" s="197"/>
      <c r="D63" s="187">
        <v>330</v>
      </c>
      <c r="E63" s="187"/>
      <c r="F63" s="135" t="s">
        <v>331</v>
      </c>
      <c r="G63" s="135" t="s">
        <v>332</v>
      </c>
    </row>
    <row r="64" spans="2:7" ht="44.25" customHeight="1">
      <c r="B64" s="197" t="s">
        <v>180</v>
      </c>
      <c r="C64" s="197"/>
      <c r="D64" s="187">
        <v>400</v>
      </c>
      <c r="E64" s="187"/>
      <c r="F64" s="135" t="s">
        <v>333</v>
      </c>
      <c r="G64" s="135" t="s">
        <v>334</v>
      </c>
    </row>
    <row r="65" spans="2:7" ht="54" customHeight="1">
      <c r="B65" s="186" t="s">
        <v>181</v>
      </c>
      <c r="C65" s="186"/>
      <c r="D65" s="187">
        <v>500</v>
      </c>
      <c r="E65" s="187"/>
      <c r="F65" s="140">
        <v>11199.55447</v>
      </c>
      <c r="G65" s="140">
        <v>11199.55447</v>
      </c>
    </row>
    <row r="66" spans="2:7" ht="64.5" customHeight="1">
      <c r="B66" s="186" t="s">
        <v>182</v>
      </c>
      <c r="C66" s="186"/>
      <c r="D66" s="187">
        <v>600</v>
      </c>
      <c r="E66" s="187"/>
      <c r="F66" s="137" t="s">
        <v>335</v>
      </c>
      <c r="G66" s="137" t="s">
        <v>336</v>
      </c>
    </row>
    <row r="67" spans="2:7" s="13" customFormat="1" ht="45" customHeight="1">
      <c r="B67" s="131"/>
      <c r="C67" s="131"/>
      <c r="D67" s="131"/>
      <c r="E67" s="131"/>
      <c r="F67" s="131"/>
      <c r="G67" s="131"/>
    </row>
    <row r="68" spans="2:7" s="13" customFormat="1" ht="14.25" customHeight="1">
      <c r="B68" s="81" t="s">
        <v>50</v>
      </c>
      <c r="C68" s="82" t="s">
        <v>304</v>
      </c>
      <c r="D68" s="83"/>
      <c r="E68" s="83"/>
      <c r="F68"/>
      <c r="G68" s="131"/>
    </row>
    <row r="69" spans="2:7" s="13" customFormat="1" ht="12.75" customHeight="1">
      <c r="B69" s="83"/>
      <c r="C69" s="84"/>
      <c r="D69" s="83"/>
      <c r="E69" s="83"/>
      <c r="F69"/>
      <c r="G69" s="99"/>
    </row>
    <row r="70" spans="2:6" s="13" customFormat="1" ht="11.25" customHeight="1">
      <c r="B70" s="83"/>
      <c r="C70" s="84"/>
      <c r="D70" s="83"/>
      <c r="E70" s="83"/>
      <c r="F70"/>
    </row>
    <row r="71" spans="2:7" s="13" customFormat="1" ht="19.5" customHeight="1">
      <c r="B71" s="83"/>
      <c r="C71" s="84"/>
      <c r="D71" s="83"/>
      <c r="E71" s="83"/>
      <c r="F71"/>
      <c r="G71" s="99"/>
    </row>
    <row r="72" spans="2:7" ht="15" customHeight="1">
      <c r="B72" s="81" t="s">
        <v>356</v>
      </c>
      <c r="C72" s="82" t="s">
        <v>358</v>
      </c>
      <c r="D72" s="83"/>
      <c r="E72" s="83"/>
      <c r="G72"/>
    </row>
    <row r="73" spans="2:5" ht="15" customHeight="1">
      <c r="B73" s="83"/>
      <c r="C73" s="84"/>
      <c r="D73" s="83"/>
      <c r="E73" s="83"/>
    </row>
    <row r="74" spans="2:5" ht="12">
      <c r="B74" s="83"/>
      <c r="C74" s="84"/>
      <c r="D74" s="83"/>
      <c r="E74" s="83"/>
    </row>
    <row r="75" spans="2:5" ht="12">
      <c r="B75" s="83"/>
      <c r="C75" s="84"/>
      <c r="D75" s="83"/>
      <c r="E75" s="83"/>
    </row>
    <row r="76" spans="2:5" ht="12">
      <c r="B76" s="81" t="s">
        <v>232</v>
      </c>
      <c r="C76" s="82" t="s">
        <v>233</v>
      </c>
      <c r="D76" s="83"/>
      <c r="E76" s="83"/>
    </row>
    <row r="77" spans="2:5" ht="12">
      <c r="B77" s="83"/>
      <c r="C77" s="84"/>
      <c r="D77" s="83"/>
      <c r="E77" s="83"/>
    </row>
    <row r="78" spans="2:5" ht="12">
      <c r="B78" s="83"/>
      <c r="C78" s="84"/>
      <c r="D78" s="83"/>
      <c r="E78" s="83"/>
    </row>
  </sheetData>
  <sheetProtection/>
  <mergeCells count="118">
    <mergeCell ref="B64:C64"/>
    <mergeCell ref="D64:E64"/>
    <mergeCell ref="B65:C65"/>
    <mergeCell ref="D65:E65"/>
    <mergeCell ref="B66:C66"/>
    <mergeCell ref="D66:E66"/>
    <mergeCell ref="B61:C61"/>
    <mergeCell ref="D61:E61"/>
    <mergeCell ref="B62:C62"/>
    <mergeCell ref="D62:E62"/>
    <mergeCell ref="B63:C63"/>
    <mergeCell ref="D63:E63"/>
    <mergeCell ref="B58:C58"/>
    <mergeCell ref="D58:E58"/>
    <mergeCell ref="B59:C59"/>
    <mergeCell ref="D59:E59"/>
    <mergeCell ref="B60:C60"/>
    <mergeCell ref="D60:E60"/>
    <mergeCell ref="B55:C55"/>
    <mergeCell ref="D55:E55"/>
    <mergeCell ref="B56:C56"/>
    <mergeCell ref="D56:E56"/>
    <mergeCell ref="B57:C57"/>
    <mergeCell ref="D57:E57"/>
    <mergeCell ref="B49:C49"/>
    <mergeCell ref="D49:E49"/>
    <mergeCell ref="B50:C50"/>
    <mergeCell ref="D50:E50"/>
    <mergeCell ref="B51:C51"/>
    <mergeCell ref="D51:E51"/>
    <mergeCell ref="B44:C44"/>
    <mergeCell ref="D44:E44"/>
    <mergeCell ref="B45:C45"/>
    <mergeCell ref="D45:E45"/>
    <mergeCell ref="B46:C46"/>
    <mergeCell ref="D46:E46"/>
    <mergeCell ref="B41:C41"/>
    <mergeCell ref="D41:E41"/>
    <mergeCell ref="B42:C42"/>
    <mergeCell ref="D42:E42"/>
    <mergeCell ref="B43:C43"/>
    <mergeCell ref="D43:E43"/>
    <mergeCell ref="B36:C36"/>
    <mergeCell ref="D36:E36"/>
    <mergeCell ref="B37:C37"/>
    <mergeCell ref="D37:E37"/>
    <mergeCell ref="B38:C38"/>
    <mergeCell ref="D38:E38"/>
    <mergeCell ref="B29:C29"/>
    <mergeCell ref="D29:E29"/>
    <mergeCell ref="B30:C30"/>
    <mergeCell ref="D30:E30"/>
    <mergeCell ref="B31:C31"/>
    <mergeCell ref="D31:E31"/>
    <mergeCell ref="B26:C26"/>
    <mergeCell ref="D26:E26"/>
    <mergeCell ref="B27:C27"/>
    <mergeCell ref="D27:E27"/>
    <mergeCell ref="B28:C28"/>
    <mergeCell ref="D28:E28"/>
    <mergeCell ref="B20:C20"/>
    <mergeCell ref="D20:E20"/>
    <mergeCell ref="B21:C21"/>
    <mergeCell ref="D21:E21"/>
    <mergeCell ref="B23:C23"/>
    <mergeCell ref="D23:E23"/>
    <mergeCell ref="B16:C16"/>
    <mergeCell ref="D16:E16"/>
    <mergeCell ref="B17:C17"/>
    <mergeCell ref="D17:E17"/>
    <mergeCell ref="B19:C19"/>
    <mergeCell ref="D19:E19"/>
    <mergeCell ref="D47:E47"/>
    <mergeCell ref="B48:C48"/>
    <mergeCell ref="B9:G9"/>
    <mergeCell ref="B11:C11"/>
    <mergeCell ref="D11:E11"/>
    <mergeCell ref="B12:C12"/>
    <mergeCell ref="D12:E12"/>
    <mergeCell ref="B13:C13"/>
    <mergeCell ref="D13:E13"/>
    <mergeCell ref="B15:C15"/>
    <mergeCell ref="B53:C53"/>
    <mergeCell ref="D53:E53"/>
    <mergeCell ref="B54:C54"/>
    <mergeCell ref="D54:E54"/>
    <mergeCell ref="B52:C52"/>
    <mergeCell ref="D52:E52"/>
    <mergeCell ref="D48:E48"/>
    <mergeCell ref="B39:C39"/>
    <mergeCell ref="D39:E39"/>
    <mergeCell ref="B40:C40"/>
    <mergeCell ref="D40:E40"/>
    <mergeCell ref="B34:C34"/>
    <mergeCell ref="D34:E34"/>
    <mergeCell ref="B35:C35"/>
    <mergeCell ref="D35:E35"/>
    <mergeCell ref="B47:C47"/>
    <mergeCell ref="B32:C32"/>
    <mergeCell ref="D32:E32"/>
    <mergeCell ref="B33:C33"/>
    <mergeCell ref="D33:E33"/>
    <mergeCell ref="B22:C22"/>
    <mergeCell ref="D22:E22"/>
    <mergeCell ref="B24:C24"/>
    <mergeCell ref="D24:E24"/>
    <mergeCell ref="B25:C25"/>
    <mergeCell ref="D25:E25"/>
    <mergeCell ref="B18:C18"/>
    <mergeCell ref="D18:E18"/>
    <mergeCell ref="D14:E14"/>
    <mergeCell ref="A4:F4"/>
    <mergeCell ref="B5:C5"/>
    <mergeCell ref="B8:F8"/>
    <mergeCell ref="B6:F6"/>
    <mergeCell ref="B7:F7"/>
    <mergeCell ref="B14:C14"/>
    <mergeCell ref="D15:E15"/>
  </mergeCells>
  <printOptions/>
  <pageMargins left="0.75" right="0.4" top="0.31" bottom="0.35" header="0.33" footer="0.33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16">
      <selection activeCell="B25" sqref="B25:E36"/>
    </sheetView>
  </sheetViews>
  <sheetFormatPr defaultColWidth="10.66015625" defaultRowHeight="11.25"/>
  <cols>
    <col min="1" max="1" width="2.33203125" style="0" customWidth="1"/>
    <col min="2" max="2" width="82.16015625" style="0" customWidth="1"/>
    <col min="3" max="3" width="9.83203125" style="1" customWidth="1"/>
    <col min="4" max="4" width="31" style="0" customWidth="1"/>
    <col min="5" max="5" width="23.83203125" style="77" customWidth="1"/>
    <col min="6" max="6" width="17.16015625" style="0" customWidth="1"/>
  </cols>
  <sheetData>
    <row r="1" spans="1:4" ht="9.75" customHeight="1">
      <c r="A1" s="33"/>
      <c r="B1" s="31"/>
      <c r="C1" s="31"/>
      <c r="D1" s="33"/>
    </row>
    <row r="2" spans="1:4" ht="12">
      <c r="A2" s="33"/>
      <c r="B2" s="37" t="s">
        <v>136</v>
      </c>
      <c r="C2" s="46"/>
      <c r="D2" s="46"/>
    </row>
    <row r="3" spans="1:4" ht="12">
      <c r="A3" s="33"/>
      <c r="B3" s="47" t="s">
        <v>137</v>
      </c>
      <c r="C3" s="48"/>
      <c r="D3" s="49"/>
    </row>
    <row r="4" spans="1:4" ht="12">
      <c r="A4" s="33"/>
      <c r="B4" s="200" t="s">
        <v>313</v>
      </c>
      <c r="C4" s="200"/>
      <c r="D4" s="200"/>
    </row>
    <row r="5" spans="1:4" ht="13.5" customHeight="1">
      <c r="A5" s="33"/>
      <c r="B5" s="39" t="s">
        <v>228</v>
      </c>
      <c r="C5" s="40"/>
      <c r="D5" s="39"/>
    </row>
    <row r="6" spans="1:5" ht="14.25" customHeight="1">
      <c r="A6" s="33"/>
      <c r="B6" s="50" t="s">
        <v>8</v>
      </c>
      <c r="C6" s="51"/>
      <c r="D6" s="51"/>
      <c r="E6" s="89"/>
    </row>
    <row r="7" spans="1:5" s="13" customFormat="1" ht="12.75" customHeight="1">
      <c r="A7" s="52"/>
      <c r="B7" s="201" t="s">
        <v>221</v>
      </c>
      <c r="C7" s="202"/>
      <c r="D7" s="202"/>
      <c r="E7" s="90"/>
    </row>
    <row r="8" spans="1:5" s="13" customFormat="1" ht="13.5" customHeight="1">
      <c r="A8" s="52"/>
      <c r="B8" s="202" t="s">
        <v>255</v>
      </c>
      <c r="C8" s="202"/>
      <c r="D8" s="202"/>
      <c r="E8" s="90"/>
    </row>
    <row r="9" spans="1:4" ht="11.25">
      <c r="A9" s="33"/>
      <c r="B9" s="33"/>
      <c r="C9" s="43"/>
      <c r="D9" s="44" t="s">
        <v>138</v>
      </c>
    </row>
    <row r="10" spans="1:4" ht="30.75" customHeight="1">
      <c r="A10" s="199"/>
      <c r="B10" s="53" t="s">
        <v>139</v>
      </c>
      <c r="C10" s="54" t="s">
        <v>140</v>
      </c>
      <c r="D10" s="54" t="s">
        <v>141</v>
      </c>
    </row>
    <row r="11" spans="1:4" ht="15" customHeight="1">
      <c r="A11" s="199"/>
      <c r="B11" s="55" t="s">
        <v>199</v>
      </c>
      <c r="C11" s="45" t="s">
        <v>200</v>
      </c>
      <c r="D11" s="45" t="s">
        <v>201</v>
      </c>
    </row>
    <row r="12" spans="1:4" ht="18" customHeight="1">
      <c r="A12" s="33"/>
      <c r="B12" s="91" t="s">
        <v>142</v>
      </c>
      <c r="C12" s="92" t="s">
        <v>209</v>
      </c>
      <c r="D12" s="129" t="s">
        <v>287</v>
      </c>
    </row>
    <row r="13" spans="1:6" ht="24.75" customHeight="1">
      <c r="A13" s="33"/>
      <c r="B13" s="93" t="s">
        <v>143</v>
      </c>
      <c r="C13" s="94" t="s">
        <v>210</v>
      </c>
      <c r="D13" s="129" t="s">
        <v>309</v>
      </c>
      <c r="F13" s="77"/>
    </row>
    <row r="14" spans="1:6" ht="28.5" customHeight="1">
      <c r="A14" s="33"/>
      <c r="B14" s="93" t="s">
        <v>144</v>
      </c>
      <c r="C14" s="94" t="s">
        <v>211</v>
      </c>
      <c r="D14" s="129" t="s">
        <v>310</v>
      </c>
      <c r="F14" s="77"/>
    </row>
    <row r="15" spans="1:6" ht="27" customHeight="1">
      <c r="A15" s="33"/>
      <c r="B15" s="93" t="s">
        <v>145</v>
      </c>
      <c r="C15" s="94" t="s">
        <v>212</v>
      </c>
      <c r="D15" s="129" t="s">
        <v>18</v>
      </c>
      <c r="F15" s="77"/>
    </row>
    <row r="16" spans="1:4" ht="27" customHeight="1">
      <c r="A16" s="33"/>
      <c r="B16" s="93" t="s">
        <v>146</v>
      </c>
      <c r="C16" s="94" t="s">
        <v>213</v>
      </c>
      <c r="D16" s="129" t="s">
        <v>18</v>
      </c>
    </row>
    <row r="17" spans="1:4" ht="24.75" customHeight="1">
      <c r="A17" s="33"/>
      <c r="B17" s="93" t="s">
        <v>147</v>
      </c>
      <c r="C17" s="94" t="s">
        <v>214</v>
      </c>
      <c r="D17" s="129" t="s">
        <v>18</v>
      </c>
    </row>
    <row r="18" spans="1:4" ht="42.75" customHeight="1">
      <c r="A18" s="33"/>
      <c r="B18" s="93" t="s">
        <v>148</v>
      </c>
      <c r="C18" s="94" t="s">
        <v>215</v>
      </c>
      <c r="D18" s="129" t="s">
        <v>311</v>
      </c>
    </row>
    <row r="19" spans="1:4" ht="28.5" customHeight="1">
      <c r="A19" s="33"/>
      <c r="B19" s="95" t="s">
        <v>149</v>
      </c>
      <c r="C19" s="94" t="s">
        <v>216</v>
      </c>
      <c r="D19" s="130" t="s">
        <v>312</v>
      </c>
    </row>
    <row r="20" spans="2:4" ht="11.25">
      <c r="B20" s="33"/>
      <c r="C20" s="43"/>
      <c r="D20" s="33"/>
    </row>
    <row r="21" ht="11.25">
      <c r="D21" s="77"/>
    </row>
    <row r="24" ht="11.25">
      <c r="B24" s="18"/>
    </row>
    <row r="25" spans="2:4" ht="12">
      <c r="B25" s="81" t="s">
        <v>50</v>
      </c>
      <c r="C25" s="82" t="s">
        <v>305</v>
      </c>
      <c r="D25" s="83"/>
    </row>
    <row r="26" spans="2:4" ht="12">
      <c r="B26" s="83"/>
      <c r="C26" s="84"/>
      <c r="D26" s="83"/>
    </row>
    <row r="27" spans="2:4" ht="12">
      <c r="B27" s="83"/>
      <c r="C27" s="84"/>
      <c r="D27" s="83"/>
    </row>
    <row r="28" spans="2:4" ht="12">
      <c r="B28" s="83"/>
      <c r="C28" s="84"/>
      <c r="D28" s="83"/>
    </row>
    <row r="29" spans="2:4" ht="12">
      <c r="B29" s="81" t="s">
        <v>356</v>
      </c>
      <c r="C29" s="82" t="s">
        <v>359</v>
      </c>
      <c r="D29" s="83"/>
    </row>
    <row r="30" spans="2:4" ht="12">
      <c r="B30" s="83"/>
      <c r="C30" s="84"/>
      <c r="D30" s="83"/>
    </row>
    <row r="31" spans="2:4" ht="12">
      <c r="B31" s="83"/>
      <c r="C31" s="84"/>
      <c r="D31" s="83"/>
    </row>
    <row r="32" spans="2:4" ht="12">
      <c r="B32" s="83"/>
      <c r="C32" s="84"/>
      <c r="D32" s="83"/>
    </row>
    <row r="33" spans="2:4" ht="12">
      <c r="B33" s="81" t="s">
        <v>232</v>
      </c>
      <c r="C33" s="82" t="s">
        <v>233</v>
      </c>
      <c r="D33" s="83"/>
    </row>
    <row r="34" spans="2:4" ht="12">
      <c r="B34" s="83"/>
      <c r="C34" s="84"/>
      <c r="D34" s="83"/>
    </row>
    <row r="35" spans="2:4" ht="12">
      <c r="B35" s="83"/>
      <c r="C35" s="84"/>
      <c r="D35" s="83"/>
    </row>
    <row r="36" spans="2:4" ht="12">
      <c r="B36" s="83"/>
      <c r="C36" s="84"/>
      <c r="D36" s="83"/>
    </row>
    <row r="37" spans="2:4" ht="12">
      <c r="B37" s="83"/>
      <c r="C37" s="84"/>
      <c r="D37" s="83"/>
    </row>
  </sheetData>
  <sheetProtection/>
  <mergeCells count="4">
    <mergeCell ref="A10:A11"/>
    <mergeCell ref="B4:D4"/>
    <mergeCell ref="B7:D7"/>
    <mergeCell ref="B8:D8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zoomScalePageLayoutView="0" workbookViewId="0" topLeftCell="A75">
      <selection activeCell="C99" sqref="C99"/>
    </sheetView>
  </sheetViews>
  <sheetFormatPr defaultColWidth="10.66015625" defaultRowHeight="11.25"/>
  <cols>
    <col min="1" max="1" width="2.33203125" style="0" customWidth="1"/>
    <col min="2" max="2" width="87.16015625" style="0" customWidth="1"/>
    <col min="3" max="3" width="9.66015625" style="1" customWidth="1"/>
    <col min="4" max="4" width="23.16015625" style="0" customWidth="1"/>
    <col min="5" max="5" width="19.5" style="0" customWidth="1"/>
    <col min="6" max="6" width="21.33203125" style="0" customWidth="1"/>
  </cols>
  <sheetData>
    <row r="1" spans="1:6" ht="9" customHeight="1">
      <c r="A1" s="33"/>
      <c r="B1" s="31"/>
      <c r="C1" s="31"/>
      <c r="D1" s="32"/>
      <c r="E1" s="32"/>
      <c r="F1" s="33"/>
    </row>
    <row r="2" spans="1:6" ht="12">
      <c r="A2" s="33"/>
      <c r="B2" s="34"/>
      <c r="C2" s="35"/>
      <c r="D2" s="35"/>
      <c r="E2" s="35"/>
      <c r="F2" s="36" t="s">
        <v>109</v>
      </c>
    </row>
    <row r="3" spans="1:6" ht="12">
      <c r="A3" s="33"/>
      <c r="B3" s="34"/>
      <c r="C3" s="35"/>
      <c r="D3" s="35"/>
      <c r="E3" s="35"/>
      <c r="F3" s="36" t="s">
        <v>1</v>
      </c>
    </row>
    <row r="4" spans="1:6" ht="12">
      <c r="A4" s="33"/>
      <c r="B4" s="34"/>
      <c r="C4" s="35"/>
      <c r="D4" s="35"/>
      <c r="E4" s="35"/>
      <c r="F4" s="36" t="s">
        <v>2</v>
      </c>
    </row>
    <row r="5" spans="1:6" ht="12">
      <c r="A5" s="33"/>
      <c r="B5" s="34"/>
      <c r="C5" s="35"/>
      <c r="D5" s="35"/>
      <c r="E5" s="35"/>
      <c r="F5" s="36" t="s">
        <v>3</v>
      </c>
    </row>
    <row r="6" spans="1:6" ht="12">
      <c r="A6" s="33"/>
      <c r="B6" s="34"/>
      <c r="C6" s="35"/>
      <c r="D6" s="35"/>
      <c r="E6" s="35"/>
      <c r="F6" s="36" t="s">
        <v>4</v>
      </c>
    </row>
    <row r="7" spans="1:6" ht="12">
      <c r="A7" s="33"/>
      <c r="B7" s="34"/>
      <c r="C7" s="35"/>
      <c r="D7" s="35"/>
      <c r="E7" s="35"/>
      <c r="F7" s="36" t="s">
        <v>5</v>
      </c>
    </row>
    <row r="8" spans="1:6" ht="12">
      <c r="A8" s="33"/>
      <c r="B8" s="37" t="s">
        <v>110</v>
      </c>
      <c r="C8" s="38"/>
      <c r="D8" s="38"/>
      <c r="E8" s="38"/>
      <c r="F8" s="38"/>
    </row>
    <row r="9" spans="1:6" ht="15.75" customHeight="1">
      <c r="A9" s="33"/>
      <c r="B9" s="200" t="s">
        <v>341</v>
      </c>
      <c r="C9" s="200"/>
      <c r="D9" s="200"/>
      <c r="E9" s="200"/>
      <c r="F9" s="200"/>
    </row>
    <row r="10" spans="1:6" s="4" customFormat="1" ht="19.5" customHeight="1">
      <c r="A10" s="56"/>
      <c r="B10" s="39" t="s">
        <v>228</v>
      </c>
      <c r="C10" s="40"/>
      <c r="D10" s="39"/>
      <c r="E10" s="39"/>
      <c r="F10" s="39"/>
    </row>
    <row r="11" spans="1:6" ht="23.25" customHeight="1">
      <c r="A11" s="33"/>
      <c r="B11" s="41" t="s">
        <v>8</v>
      </c>
      <c r="C11" s="42"/>
      <c r="D11" s="42"/>
      <c r="E11" s="42"/>
      <c r="F11" s="38"/>
    </row>
    <row r="12" spans="1:6" s="13" customFormat="1" ht="23.25" customHeight="1">
      <c r="A12" s="52"/>
      <c r="B12" s="201" t="s">
        <v>221</v>
      </c>
      <c r="C12" s="202"/>
      <c r="D12" s="202"/>
      <c r="E12" s="202"/>
      <c r="F12" s="203"/>
    </row>
    <row r="13" spans="1:6" s="13" customFormat="1" ht="18.75" customHeight="1">
      <c r="A13" s="52"/>
      <c r="B13" s="202" t="s">
        <v>256</v>
      </c>
      <c r="C13" s="202"/>
      <c r="D13" s="202"/>
      <c r="E13" s="202"/>
      <c r="F13" s="203"/>
    </row>
    <row r="14" spans="1:6" ht="11.25">
      <c r="A14" s="33"/>
      <c r="B14" s="33"/>
      <c r="C14" s="43"/>
      <c r="D14" s="33"/>
      <c r="E14" s="44"/>
      <c r="F14" s="44" t="s">
        <v>10</v>
      </c>
    </row>
    <row r="15" spans="1:6" ht="78.75" customHeight="1">
      <c r="A15" s="33"/>
      <c r="B15" s="79" t="s">
        <v>111</v>
      </c>
      <c r="C15" s="79" t="s">
        <v>12</v>
      </c>
      <c r="D15" s="79" t="s">
        <v>112</v>
      </c>
      <c r="E15" s="79" t="s">
        <v>113</v>
      </c>
      <c r="F15" s="79" t="s">
        <v>114</v>
      </c>
    </row>
    <row r="16" spans="1:6" ht="12.75">
      <c r="A16" s="33"/>
      <c r="B16" s="78" t="s">
        <v>199</v>
      </c>
      <c r="C16" s="78" t="s">
        <v>200</v>
      </c>
      <c r="D16" s="78" t="s">
        <v>201</v>
      </c>
      <c r="E16" s="78" t="s">
        <v>202</v>
      </c>
      <c r="F16" s="78" t="s">
        <v>231</v>
      </c>
    </row>
    <row r="17" spans="1:6" ht="20.25" customHeight="1">
      <c r="A17" s="33"/>
      <c r="B17" s="100" t="s">
        <v>115</v>
      </c>
      <c r="C17" s="101">
        <v>100</v>
      </c>
      <c r="D17" s="102">
        <v>154.21</v>
      </c>
      <c r="E17" s="102">
        <v>0.42</v>
      </c>
      <c r="F17" s="103" t="s">
        <v>116</v>
      </c>
    </row>
    <row r="18" spans="1:6" ht="15.75" customHeight="1">
      <c r="A18" s="33"/>
      <c r="B18" s="104" t="s">
        <v>15</v>
      </c>
      <c r="C18" s="105"/>
      <c r="D18" s="104"/>
      <c r="E18" s="104"/>
      <c r="F18" s="104"/>
    </row>
    <row r="19" spans="1:6" ht="20.25" customHeight="1">
      <c r="A19" s="33"/>
      <c r="B19" s="106" t="s">
        <v>16</v>
      </c>
      <c r="C19" s="107">
        <v>110</v>
      </c>
      <c r="D19" s="175">
        <v>154.21</v>
      </c>
      <c r="E19" s="102">
        <v>0.42</v>
      </c>
      <c r="F19" s="103" t="s">
        <v>116</v>
      </c>
    </row>
    <row r="20" spans="1:6" ht="21" customHeight="1">
      <c r="A20" s="33"/>
      <c r="B20" s="108" t="s">
        <v>258</v>
      </c>
      <c r="C20" s="109"/>
      <c r="D20" s="175">
        <v>154.21</v>
      </c>
      <c r="E20" s="102">
        <v>0.42</v>
      </c>
      <c r="F20" s="103" t="s">
        <v>116</v>
      </c>
    </row>
    <row r="21" spans="1:6" ht="20.25" customHeight="1">
      <c r="A21" s="33"/>
      <c r="B21" s="106" t="s">
        <v>17</v>
      </c>
      <c r="C21" s="107">
        <v>120</v>
      </c>
      <c r="D21" s="110"/>
      <c r="E21" s="111" t="s">
        <v>18</v>
      </c>
      <c r="F21" s="103" t="s">
        <v>116</v>
      </c>
    </row>
    <row r="22" spans="1:6" ht="26.25" customHeight="1">
      <c r="A22" s="33"/>
      <c r="B22" s="100" t="s">
        <v>19</v>
      </c>
      <c r="C22" s="101">
        <v>200</v>
      </c>
      <c r="D22" s="111"/>
      <c r="E22" s="111" t="s">
        <v>18</v>
      </c>
      <c r="F22" s="103" t="s">
        <v>116</v>
      </c>
    </row>
    <row r="23" spans="1:6" ht="19.5" customHeight="1">
      <c r="A23" s="33"/>
      <c r="B23" s="104" t="s">
        <v>15</v>
      </c>
      <c r="C23" s="105"/>
      <c r="D23" s="104"/>
      <c r="E23" s="104"/>
      <c r="F23" s="104"/>
    </row>
    <row r="24" spans="1:6" ht="16.5" customHeight="1">
      <c r="A24" s="33"/>
      <c r="B24" s="106" t="s">
        <v>16</v>
      </c>
      <c r="C24" s="107">
        <v>210</v>
      </c>
      <c r="D24" s="110"/>
      <c r="E24" s="111" t="s">
        <v>18</v>
      </c>
      <c r="F24" s="103" t="s">
        <v>116</v>
      </c>
    </row>
    <row r="25" spans="1:6" ht="16.5" customHeight="1">
      <c r="A25" s="33"/>
      <c r="B25" s="106" t="s">
        <v>17</v>
      </c>
      <c r="C25" s="107">
        <v>220</v>
      </c>
      <c r="D25" s="110"/>
      <c r="E25" s="111" t="s">
        <v>18</v>
      </c>
      <c r="F25" s="103" t="s">
        <v>116</v>
      </c>
    </row>
    <row r="26" spans="1:6" ht="20.25" customHeight="1">
      <c r="A26" s="33"/>
      <c r="B26" s="112" t="s">
        <v>117</v>
      </c>
      <c r="C26" s="101">
        <v>300</v>
      </c>
      <c r="D26" s="113">
        <v>22569.83</v>
      </c>
      <c r="E26" s="102">
        <v>62.11</v>
      </c>
      <c r="F26" s="103" t="s">
        <v>116</v>
      </c>
    </row>
    <row r="27" spans="1:6" ht="42" customHeight="1">
      <c r="A27" s="33"/>
      <c r="B27" s="114" t="s">
        <v>15</v>
      </c>
      <c r="C27" s="105"/>
      <c r="D27" s="104"/>
      <c r="E27" s="104"/>
      <c r="F27" s="104"/>
    </row>
    <row r="28" spans="1:6" ht="39" customHeight="1">
      <c r="A28" s="33"/>
      <c r="B28" s="115" t="s">
        <v>118</v>
      </c>
      <c r="C28" s="101">
        <v>310</v>
      </c>
      <c r="D28" s="113">
        <v>22569.83</v>
      </c>
      <c r="E28" s="102">
        <v>62.11</v>
      </c>
      <c r="F28" s="103" t="s">
        <v>116</v>
      </c>
    </row>
    <row r="29" spans="1:6" ht="18.75" customHeight="1">
      <c r="A29" s="33"/>
      <c r="B29" s="116" t="s">
        <v>119</v>
      </c>
      <c r="C29" s="105"/>
      <c r="D29" s="117"/>
      <c r="E29" s="117"/>
      <c r="F29" s="117"/>
    </row>
    <row r="30" spans="1:6" ht="18" customHeight="1">
      <c r="A30" s="33"/>
      <c r="B30" s="118" t="s">
        <v>120</v>
      </c>
      <c r="C30" s="107">
        <v>311</v>
      </c>
      <c r="D30" s="111"/>
      <c r="E30" s="111" t="s">
        <v>18</v>
      </c>
      <c r="F30" s="111"/>
    </row>
    <row r="31" spans="1:6" ht="20.25" customHeight="1">
      <c r="A31" s="33"/>
      <c r="B31" s="118" t="s">
        <v>121</v>
      </c>
      <c r="C31" s="107">
        <v>312</v>
      </c>
      <c r="D31" s="111"/>
      <c r="E31" s="111" t="s">
        <v>18</v>
      </c>
      <c r="F31" s="111"/>
    </row>
    <row r="32" spans="1:6" ht="24" customHeight="1">
      <c r="A32" s="33"/>
      <c r="B32" s="118" t="s">
        <v>122</v>
      </c>
      <c r="C32" s="107">
        <v>313</v>
      </c>
      <c r="D32" s="111"/>
      <c r="E32" s="111" t="s">
        <v>18</v>
      </c>
      <c r="F32" s="111"/>
    </row>
    <row r="33" spans="1:6" ht="35.25" customHeight="1">
      <c r="A33" s="33"/>
      <c r="B33" s="118" t="s">
        <v>123</v>
      </c>
      <c r="C33" s="107">
        <v>314</v>
      </c>
      <c r="D33" s="111"/>
      <c r="E33" s="111" t="s">
        <v>18</v>
      </c>
      <c r="F33" s="103" t="s">
        <v>116</v>
      </c>
    </row>
    <row r="34" spans="1:6" ht="34.5" customHeight="1">
      <c r="A34" s="33"/>
      <c r="B34" s="118" t="s">
        <v>124</v>
      </c>
      <c r="C34" s="107">
        <v>315</v>
      </c>
      <c r="D34" s="113">
        <v>19282.12</v>
      </c>
      <c r="E34" s="102">
        <v>53.06</v>
      </c>
      <c r="F34" s="111"/>
    </row>
    <row r="35" spans="1:6" ht="33" customHeight="1">
      <c r="A35" s="33"/>
      <c r="B35" s="119" t="s">
        <v>339</v>
      </c>
      <c r="C35" s="109"/>
      <c r="D35" s="113">
        <v>1551.91</v>
      </c>
      <c r="E35" s="102">
        <v>4.27</v>
      </c>
      <c r="F35" s="111" t="s">
        <v>18</v>
      </c>
    </row>
    <row r="36" spans="1:6" ht="24.75" customHeight="1">
      <c r="A36" s="33"/>
      <c r="B36" s="119" t="s">
        <v>307</v>
      </c>
      <c r="C36" s="109"/>
      <c r="D36" s="113">
        <v>1577.91</v>
      </c>
      <c r="E36" s="102">
        <v>4.34</v>
      </c>
      <c r="F36" s="111" t="s">
        <v>18</v>
      </c>
    </row>
    <row r="37" spans="1:6" ht="27" customHeight="1">
      <c r="A37" s="33"/>
      <c r="B37" s="119" t="s">
        <v>252</v>
      </c>
      <c r="C37" s="109"/>
      <c r="D37" s="113">
        <v>1787.62</v>
      </c>
      <c r="E37" s="102">
        <v>4.92</v>
      </c>
      <c r="F37" s="111" t="s">
        <v>18</v>
      </c>
    </row>
    <row r="38" spans="1:6" ht="24" customHeight="1">
      <c r="A38" s="33"/>
      <c r="B38" s="119" t="s">
        <v>294</v>
      </c>
      <c r="C38" s="109"/>
      <c r="D38" s="113">
        <v>5070</v>
      </c>
      <c r="E38" s="102">
        <v>13.95</v>
      </c>
      <c r="F38" s="111" t="s">
        <v>18</v>
      </c>
    </row>
    <row r="39" spans="1:6" ht="27.75" customHeight="1">
      <c r="A39" s="33"/>
      <c r="B39" s="119" t="s">
        <v>247</v>
      </c>
      <c r="C39" s="109"/>
      <c r="D39" s="113">
        <v>4954.38</v>
      </c>
      <c r="E39" s="102">
        <v>13.63</v>
      </c>
      <c r="F39" s="111" t="s">
        <v>18</v>
      </c>
    </row>
    <row r="40" spans="1:6" ht="35.25" customHeight="1">
      <c r="A40" s="33"/>
      <c r="B40" s="119" t="s">
        <v>340</v>
      </c>
      <c r="C40" s="109"/>
      <c r="D40" s="102">
        <v>978.57</v>
      </c>
      <c r="E40" s="102">
        <v>2.69</v>
      </c>
      <c r="F40" s="111" t="s">
        <v>18</v>
      </c>
    </row>
    <row r="41" spans="2:6" ht="33.75" customHeight="1">
      <c r="B41" s="119" t="s">
        <v>250</v>
      </c>
      <c r="C41" s="109"/>
      <c r="D41" s="113">
        <v>3361.73</v>
      </c>
      <c r="E41" s="102">
        <v>9.25</v>
      </c>
      <c r="F41" s="111" t="s">
        <v>18</v>
      </c>
    </row>
    <row r="42" spans="2:6" ht="34.5" customHeight="1">
      <c r="B42" s="118" t="s">
        <v>125</v>
      </c>
      <c r="C42" s="107">
        <v>316</v>
      </c>
      <c r="D42" s="111"/>
      <c r="E42" s="111" t="s">
        <v>18</v>
      </c>
      <c r="F42" s="111"/>
    </row>
    <row r="43" spans="2:6" ht="31.5" customHeight="1">
      <c r="B43" s="118" t="s">
        <v>126</v>
      </c>
      <c r="C43" s="107">
        <v>317</v>
      </c>
      <c r="D43" s="102">
        <v>985.96</v>
      </c>
      <c r="E43" s="102">
        <v>2.71</v>
      </c>
      <c r="F43" s="103" t="s">
        <v>116</v>
      </c>
    </row>
    <row r="44" spans="2:6" ht="51" customHeight="1">
      <c r="B44" s="119" t="s">
        <v>277</v>
      </c>
      <c r="C44" s="109"/>
      <c r="D44" s="102">
        <v>985.96</v>
      </c>
      <c r="E44" s="102">
        <v>2.71</v>
      </c>
      <c r="F44" s="111" t="s">
        <v>18</v>
      </c>
    </row>
    <row r="45" spans="2:6" ht="27" customHeight="1">
      <c r="B45" s="118" t="s">
        <v>127</v>
      </c>
      <c r="C45" s="107">
        <v>318</v>
      </c>
      <c r="D45" s="111"/>
      <c r="E45" s="111" t="s">
        <v>18</v>
      </c>
      <c r="F45" s="111"/>
    </row>
    <row r="46" spans="2:6" ht="47.25" customHeight="1">
      <c r="B46" s="115" t="s">
        <v>128</v>
      </c>
      <c r="C46" s="101">
        <v>320</v>
      </c>
      <c r="D46" s="111"/>
      <c r="E46" s="111" t="s">
        <v>18</v>
      </c>
      <c r="F46" s="103" t="s">
        <v>116</v>
      </c>
    </row>
    <row r="47" spans="2:6" ht="33.75" customHeight="1">
      <c r="B47" s="116" t="s">
        <v>119</v>
      </c>
      <c r="C47" s="105"/>
      <c r="D47" s="117"/>
      <c r="E47" s="117"/>
      <c r="F47" s="117"/>
    </row>
    <row r="48" spans="2:6" ht="31.5" customHeight="1">
      <c r="B48" s="118" t="s">
        <v>120</v>
      </c>
      <c r="C48" s="107">
        <v>321</v>
      </c>
      <c r="D48" s="111"/>
      <c r="E48" s="111" t="s">
        <v>18</v>
      </c>
      <c r="F48" s="103"/>
    </row>
    <row r="49" spans="2:6" ht="33.75" customHeight="1">
      <c r="B49" s="118" t="s">
        <v>121</v>
      </c>
      <c r="C49" s="107">
        <v>322</v>
      </c>
      <c r="D49" s="111"/>
      <c r="E49" s="111" t="s">
        <v>18</v>
      </c>
      <c r="F49" s="103"/>
    </row>
    <row r="50" spans="2:6" ht="29.25" customHeight="1">
      <c r="B50" s="118" t="s">
        <v>122</v>
      </c>
      <c r="C50" s="107">
        <v>323</v>
      </c>
      <c r="D50" s="111"/>
      <c r="E50" s="111" t="s">
        <v>18</v>
      </c>
      <c r="F50" s="103"/>
    </row>
    <row r="51" spans="2:6" ht="23.25" customHeight="1">
      <c r="B51" s="118" t="s">
        <v>123</v>
      </c>
      <c r="C51" s="107">
        <v>324</v>
      </c>
      <c r="D51" s="111"/>
      <c r="E51" s="111" t="s">
        <v>18</v>
      </c>
      <c r="F51" s="103" t="s">
        <v>116</v>
      </c>
    </row>
    <row r="52" spans="2:6" s="80" customFormat="1" ht="39" customHeight="1">
      <c r="B52" s="118" t="s">
        <v>124</v>
      </c>
      <c r="C52" s="107">
        <v>325</v>
      </c>
      <c r="D52" s="111"/>
      <c r="E52" s="111" t="s">
        <v>18</v>
      </c>
      <c r="F52" s="103"/>
    </row>
    <row r="53" spans="2:6" s="80" customFormat="1" ht="37.5" customHeight="1">
      <c r="B53" s="118" t="s">
        <v>125</v>
      </c>
      <c r="C53" s="107">
        <v>326</v>
      </c>
      <c r="D53" s="111"/>
      <c r="E53" s="111" t="s">
        <v>18</v>
      </c>
      <c r="F53" s="103"/>
    </row>
    <row r="54" spans="2:6" s="80" customFormat="1" ht="34.5" customHeight="1">
      <c r="B54" s="118" t="s">
        <v>126</v>
      </c>
      <c r="C54" s="107">
        <v>327</v>
      </c>
      <c r="D54" s="111"/>
      <c r="E54" s="111" t="s">
        <v>18</v>
      </c>
      <c r="F54" s="103" t="s">
        <v>116</v>
      </c>
    </row>
    <row r="55" spans="2:6" s="80" customFormat="1" ht="24" customHeight="1">
      <c r="B55" s="118" t="s">
        <v>129</v>
      </c>
      <c r="C55" s="107">
        <v>328</v>
      </c>
      <c r="D55" s="111"/>
      <c r="E55" s="111" t="s">
        <v>18</v>
      </c>
      <c r="F55" s="103"/>
    </row>
    <row r="56" spans="2:6" s="80" customFormat="1" ht="30.75" customHeight="1">
      <c r="B56" s="118" t="s">
        <v>127</v>
      </c>
      <c r="C56" s="107">
        <v>329</v>
      </c>
      <c r="D56" s="111"/>
      <c r="E56" s="111" t="s">
        <v>18</v>
      </c>
      <c r="F56" s="103"/>
    </row>
    <row r="57" spans="2:6" s="80" customFormat="1" ht="35.25" customHeight="1">
      <c r="B57" s="112" t="s">
        <v>23</v>
      </c>
      <c r="C57" s="101">
        <v>400</v>
      </c>
      <c r="D57" s="111"/>
      <c r="E57" s="111" t="s">
        <v>18</v>
      </c>
      <c r="F57" s="103" t="s">
        <v>116</v>
      </c>
    </row>
    <row r="58" spans="2:6" ht="28.5" customHeight="1">
      <c r="B58" s="114" t="s">
        <v>15</v>
      </c>
      <c r="C58" s="105"/>
      <c r="D58" s="104"/>
      <c r="E58" s="104"/>
      <c r="F58" s="104"/>
    </row>
    <row r="59" spans="2:6" ht="44.25" customHeight="1">
      <c r="B59" s="120" t="s">
        <v>120</v>
      </c>
      <c r="C59" s="107">
        <v>410</v>
      </c>
      <c r="D59" s="111"/>
      <c r="E59" s="111" t="s">
        <v>18</v>
      </c>
      <c r="F59" s="103"/>
    </row>
    <row r="60" spans="2:6" ht="30.75" customHeight="1">
      <c r="B60" s="120" t="s">
        <v>121</v>
      </c>
      <c r="C60" s="107">
        <v>420</v>
      </c>
      <c r="D60" s="111"/>
      <c r="E60" s="111" t="s">
        <v>18</v>
      </c>
      <c r="F60" s="103"/>
    </row>
    <row r="61" spans="2:6" ht="24.75" customHeight="1">
      <c r="B61" s="120" t="s">
        <v>122</v>
      </c>
      <c r="C61" s="107">
        <v>430</v>
      </c>
      <c r="D61" s="111"/>
      <c r="E61" s="111" t="s">
        <v>18</v>
      </c>
      <c r="F61" s="103"/>
    </row>
    <row r="62" spans="2:6" ht="29.25" customHeight="1">
      <c r="B62" s="120" t="s">
        <v>123</v>
      </c>
      <c r="C62" s="107">
        <v>440</v>
      </c>
      <c r="D62" s="111"/>
      <c r="E62" s="111" t="s">
        <v>18</v>
      </c>
      <c r="F62" s="103" t="s">
        <v>116</v>
      </c>
    </row>
    <row r="63" spans="2:6" ht="27" customHeight="1">
      <c r="B63" s="120" t="s">
        <v>124</v>
      </c>
      <c r="C63" s="107">
        <v>450</v>
      </c>
      <c r="D63" s="111"/>
      <c r="E63" s="111" t="s">
        <v>18</v>
      </c>
      <c r="F63" s="103"/>
    </row>
    <row r="64" spans="2:6" ht="24" customHeight="1">
      <c r="B64" s="120" t="s">
        <v>125</v>
      </c>
      <c r="C64" s="107">
        <v>460</v>
      </c>
      <c r="D64" s="111"/>
      <c r="E64" s="111" t="s">
        <v>18</v>
      </c>
      <c r="F64" s="103"/>
    </row>
    <row r="65" spans="2:6" ht="17.25" customHeight="1">
      <c r="B65" s="120" t="s">
        <v>126</v>
      </c>
      <c r="C65" s="107">
        <v>470</v>
      </c>
      <c r="D65" s="111"/>
      <c r="E65" s="111" t="s">
        <v>18</v>
      </c>
      <c r="F65" s="103" t="s">
        <v>116</v>
      </c>
    </row>
    <row r="66" spans="2:6" ht="34.5" customHeight="1">
      <c r="B66" s="120" t="s">
        <v>129</v>
      </c>
      <c r="C66" s="107">
        <v>480</v>
      </c>
      <c r="D66" s="111"/>
      <c r="E66" s="111" t="s">
        <v>18</v>
      </c>
      <c r="F66" s="103"/>
    </row>
    <row r="67" spans="2:6" ht="15.75" customHeight="1">
      <c r="B67" s="120" t="s">
        <v>127</v>
      </c>
      <c r="C67" s="107">
        <v>490</v>
      </c>
      <c r="D67" s="111"/>
      <c r="E67" s="111" t="s">
        <v>18</v>
      </c>
      <c r="F67" s="103"/>
    </row>
    <row r="68" spans="2:6" ht="42.75" customHeight="1">
      <c r="B68" s="120" t="s">
        <v>72</v>
      </c>
      <c r="C68" s="107">
        <v>491</v>
      </c>
      <c r="D68" s="111"/>
      <c r="E68" s="111" t="s">
        <v>18</v>
      </c>
      <c r="F68" s="103" t="s">
        <v>116</v>
      </c>
    </row>
    <row r="69" spans="2:6" ht="26.25" customHeight="1">
      <c r="B69" s="112" t="s">
        <v>130</v>
      </c>
      <c r="C69" s="101">
        <v>500</v>
      </c>
      <c r="D69" s="111"/>
      <c r="E69" s="111" t="s">
        <v>18</v>
      </c>
      <c r="F69" s="103" t="s">
        <v>116</v>
      </c>
    </row>
    <row r="70" spans="2:6" ht="30" customHeight="1">
      <c r="B70" s="114" t="s">
        <v>15</v>
      </c>
      <c r="C70" s="105"/>
      <c r="D70" s="104"/>
      <c r="E70" s="104"/>
      <c r="F70" s="104"/>
    </row>
    <row r="71" spans="2:6" ht="30" customHeight="1">
      <c r="B71" s="115" t="s">
        <v>131</v>
      </c>
      <c r="C71" s="101">
        <v>510</v>
      </c>
      <c r="D71" s="111"/>
      <c r="E71" s="111" t="s">
        <v>18</v>
      </c>
      <c r="F71" s="103"/>
    </row>
    <row r="72" spans="2:6" ht="31.5" customHeight="1">
      <c r="B72" s="120" t="s">
        <v>132</v>
      </c>
      <c r="C72" s="107">
        <v>520</v>
      </c>
      <c r="D72" s="111"/>
      <c r="E72" s="111" t="s">
        <v>18</v>
      </c>
      <c r="F72" s="103"/>
    </row>
    <row r="73" spans="2:6" ht="11.25">
      <c r="B73" s="120" t="s">
        <v>133</v>
      </c>
      <c r="C73" s="107">
        <v>530</v>
      </c>
      <c r="D73" s="111"/>
      <c r="E73" s="111" t="s">
        <v>18</v>
      </c>
      <c r="F73" s="103"/>
    </row>
    <row r="74" spans="2:6" ht="11.25">
      <c r="B74" s="120" t="s">
        <v>134</v>
      </c>
      <c r="C74" s="107">
        <v>540</v>
      </c>
      <c r="D74" s="111"/>
      <c r="E74" s="111" t="s">
        <v>18</v>
      </c>
      <c r="F74" s="103"/>
    </row>
    <row r="75" spans="2:6" ht="11.25">
      <c r="B75" s="121" t="s">
        <v>259</v>
      </c>
      <c r="C75" s="107">
        <v>600</v>
      </c>
      <c r="D75" s="111"/>
      <c r="E75" s="111" t="s">
        <v>18</v>
      </c>
      <c r="F75" s="103"/>
    </row>
    <row r="76" spans="2:6" ht="11.25">
      <c r="B76" s="121" t="s">
        <v>260</v>
      </c>
      <c r="C76" s="107">
        <v>700</v>
      </c>
      <c r="D76" s="111"/>
      <c r="E76" s="111" t="s">
        <v>18</v>
      </c>
      <c r="F76" s="103" t="s">
        <v>116</v>
      </c>
    </row>
    <row r="77" spans="2:6" ht="11.25">
      <c r="B77" s="106" t="s">
        <v>261</v>
      </c>
      <c r="C77" s="107">
        <v>800</v>
      </c>
      <c r="D77" s="111"/>
      <c r="E77" s="111" t="s">
        <v>18</v>
      </c>
      <c r="F77" s="103" t="s">
        <v>116</v>
      </c>
    </row>
    <row r="78" spans="2:6" ht="11.25">
      <c r="B78" s="121" t="s">
        <v>262</v>
      </c>
      <c r="C78" s="107">
        <v>900</v>
      </c>
      <c r="D78" s="111"/>
      <c r="E78" s="111" t="s">
        <v>18</v>
      </c>
      <c r="F78" s="103" t="s">
        <v>116</v>
      </c>
    </row>
    <row r="79" spans="2:6" ht="11.25">
      <c r="B79" s="121" t="s">
        <v>171</v>
      </c>
      <c r="C79" s="107">
        <v>1000</v>
      </c>
      <c r="D79" s="111"/>
      <c r="E79" s="111" t="s">
        <v>18</v>
      </c>
      <c r="F79" s="103" t="s">
        <v>116</v>
      </c>
    </row>
    <row r="80" spans="2:6" ht="11.25">
      <c r="B80" s="121" t="s">
        <v>263</v>
      </c>
      <c r="C80" s="107">
        <v>1100</v>
      </c>
      <c r="D80" s="111"/>
      <c r="E80" s="111" t="s">
        <v>18</v>
      </c>
      <c r="F80" s="103" t="s">
        <v>116</v>
      </c>
    </row>
    <row r="81" spans="2:6" ht="11.25">
      <c r="B81" s="112" t="s">
        <v>26</v>
      </c>
      <c r="C81" s="101">
        <v>1200</v>
      </c>
      <c r="D81" s="113">
        <v>13614.01</v>
      </c>
      <c r="E81" s="102">
        <v>37.46</v>
      </c>
      <c r="F81" s="103" t="s">
        <v>116</v>
      </c>
    </row>
    <row r="82" spans="2:6" ht="11.25">
      <c r="B82" s="114" t="s">
        <v>15</v>
      </c>
      <c r="C82" s="105"/>
      <c r="D82" s="104"/>
      <c r="E82" s="104"/>
      <c r="F82" s="104"/>
    </row>
    <row r="83" spans="2:6" ht="11.25">
      <c r="B83" s="120" t="s">
        <v>27</v>
      </c>
      <c r="C83" s="107">
        <v>1210</v>
      </c>
      <c r="D83" s="113">
        <v>13614.01</v>
      </c>
      <c r="E83" s="102">
        <v>37.46</v>
      </c>
      <c r="F83" s="103" t="s">
        <v>116</v>
      </c>
    </row>
    <row r="84" spans="2:6" ht="11.25">
      <c r="B84" s="120" t="s">
        <v>28</v>
      </c>
      <c r="C84" s="107">
        <v>1220</v>
      </c>
      <c r="D84" s="111"/>
      <c r="E84" s="111" t="s">
        <v>18</v>
      </c>
      <c r="F84" s="103" t="s">
        <v>116</v>
      </c>
    </row>
    <row r="85" spans="2:6" ht="22.5">
      <c r="B85" s="120" t="s">
        <v>29</v>
      </c>
      <c r="C85" s="107">
        <v>1230</v>
      </c>
      <c r="D85" s="111"/>
      <c r="E85" s="111" t="s">
        <v>18</v>
      </c>
      <c r="F85" s="103" t="s">
        <v>116</v>
      </c>
    </row>
    <row r="86" spans="2:6" ht="34.5" customHeight="1">
      <c r="B86" s="120" t="s">
        <v>30</v>
      </c>
      <c r="C86" s="107">
        <v>1240</v>
      </c>
      <c r="D86" s="122"/>
      <c r="E86" s="122" t="s">
        <v>18</v>
      </c>
      <c r="F86" s="123" t="s">
        <v>116</v>
      </c>
    </row>
    <row r="87" spans="2:6" ht="22.5">
      <c r="B87" s="124" t="s">
        <v>135</v>
      </c>
      <c r="C87" s="125">
        <v>1300</v>
      </c>
      <c r="D87" s="126">
        <v>36338.05</v>
      </c>
      <c r="E87" s="127">
        <v>100</v>
      </c>
      <c r="F87" s="128" t="s">
        <v>116</v>
      </c>
    </row>
    <row r="88" spans="2:5" ht="12">
      <c r="B88" s="83"/>
      <c r="C88" s="84"/>
      <c r="D88" s="83"/>
      <c r="E88" s="83"/>
    </row>
    <row r="89" spans="2:5" ht="12">
      <c r="B89" s="83"/>
      <c r="C89" s="84"/>
      <c r="D89" s="83"/>
      <c r="E89" s="83"/>
    </row>
    <row r="90" spans="2:5" ht="12">
      <c r="B90" s="81" t="s">
        <v>50</v>
      </c>
      <c r="C90" s="82" t="s">
        <v>305</v>
      </c>
      <c r="D90" s="83"/>
      <c r="E90" s="77"/>
    </row>
    <row r="91" spans="2:5" ht="12">
      <c r="B91" s="83"/>
      <c r="C91" s="84"/>
      <c r="D91" s="83"/>
      <c r="E91" s="77"/>
    </row>
    <row r="92" spans="2:5" ht="12">
      <c r="B92" s="83"/>
      <c r="C92" s="84"/>
      <c r="D92" s="83"/>
      <c r="E92" s="77"/>
    </row>
    <row r="93" spans="2:5" ht="12">
      <c r="B93" s="83"/>
      <c r="C93" s="84"/>
      <c r="D93" s="83"/>
      <c r="E93" s="77"/>
    </row>
    <row r="94" spans="2:5" ht="12">
      <c r="B94" s="81" t="s">
        <v>356</v>
      </c>
      <c r="C94" s="82" t="s">
        <v>359</v>
      </c>
      <c r="D94" s="83"/>
      <c r="E94" s="77"/>
    </row>
    <row r="95" spans="2:5" ht="12">
      <c r="B95" s="83"/>
      <c r="C95" s="84"/>
      <c r="D95" s="83"/>
      <c r="E95" s="77"/>
    </row>
    <row r="96" spans="2:5" ht="12">
      <c r="B96" s="83"/>
      <c r="C96" s="84"/>
      <c r="D96" s="83"/>
      <c r="E96" s="77"/>
    </row>
    <row r="97" spans="2:5" ht="12">
      <c r="B97" s="83"/>
      <c r="C97" s="84"/>
      <c r="D97" s="83"/>
      <c r="E97" s="77"/>
    </row>
    <row r="98" spans="2:5" ht="12">
      <c r="B98" s="81" t="s">
        <v>232</v>
      </c>
      <c r="C98" s="82" t="s">
        <v>233</v>
      </c>
      <c r="D98" s="83"/>
      <c r="E98" s="77"/>
    </row>
    <row r="99" spans="2:5" ht="12">
      <c r="B99" s="83"/>
      <c r="C99" s="84"/>
      <c r="D99" s="83"/>
      <c r="E99" s="77"/>
    </row>
    <row r="100" spans="2:5" ht="12">
      <c r="B100" s="83"/>
      <c r="C100" s="84"/>
      <c r="D100" s="83"/>
      <c r="E100" s="77"/>
    </row>
    <row r="101" spans="2:5" ht="12">
      <c r="B101" s="83"/>
      <c r="C101" s="84"/>
      <c r="D101" s="83"/>
      <c r="E101" s="77"/>
    </row>
  </sheetData>
  <sheetProtection/>
  <mergeCells count="3">
    <mergeCell ref="B9:F9"/>
    <mergeCell ref="B12:F12"/>
    <mergeCell ref="B13:F13"/>
  </mergeCells>
  <printOptions/>
  <pageMargins left="0.75" right="0.75" top="0.5" bottom="0.51" header="0.5" footer="0.5"/>
  <pageSetup fitToHeight="2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4"/>
  <sheetViews>
    <sheetView zoomScalePageLayoutView="0" workbookViewId="0" topLeftCell="B46">
      <selection activeCell="B51" sqref="B51:E60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4.832031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51</v>
      </c>
    </row>
    <row r="3" spans="2:5" s="4" customFormat="1" ht="12" customHeight="1">
      <c r="B3" s="5"/>
      <c r="C3" s="6"/>
      <c r="D3" s="6"/>
      <c r="E3" s="7" t="s">
        <v>1</v>
      </c>
    </row>
    <row r="4" spans="2:5" s="4" customFormat="1" ht="12" customHeight="1">
      <c r="B4" s="5"/>
      <c r="C4" s="6"/>
      <c r="D4" s="6"/>
      <c r="E4" s="7" t="s">
        <v>2</v>
      </c>
    </row>
    <row r="5" spans="2:5" s="4" customFormat="1" ht="12" customHeight="1">
      <c r="B5" s="5"/>
      <c r="C5" s="6"/>
      <c r="D5" s="6"/>
      <c r="E5" s="7" t="s">
        <v>3</v>
      </c>
    </row>
    <row r="6" spans="2:5" s="4" customFormat="1" ht="12" customHeight="1">
      <c r="B6" s="5"/>
      <c r="C6" s="6"/>
      <c r="D6" s="6"/>
      <c r="E6" s="7" t="s">
        <v>4</v>
      </c>
    </row>
    <row r="7" spans="2:5" s="4" customFormat="1" ht="12" customHeight="1">
      <c r="B7" s="5"/>
      <c r="C7" s="6"/>
      <c r="D7" s="6"/>
      <c r="E7" s="7" t="s">
        <v>5</v>
      </c>
    </row>
    <row r="8" spans="2:5" s="4" customFormat="1" ht="12" customHeight="1">
      <c r="B8" s="8" t="s">
        <v>52</v>
      </c>
      <c r="C8" s="9"/>
      <c r="D8" s="9"/>
      <c r="E8" s="9"/>
    </row>
    <row r="9" spans="2:5" s="4" customFormat="1" ht="21.75" customHeight="1">
      <c r="B9" s="8" t="s">
        <v>337</v>
      </c>
      <c r="C9" s="9"/>
      <c r="D9" s="9"/>
      <c r="E9" s="9"/>
    </row>
    <row r="10" spans="2:5" ht="16.5" customHeight="1">
      <c r="B10" s="10" t="s">
        <v>7</v>
      </c>
      <c r="C10" s="11"/>
      <c r="D10" s="11"/>
      <c r="E10" s="11"/>
    </row>
    <row r="11" spans="2:5" ht="19.5" customHeight="1">
      <c r="B11" s="12" t="s">
        <v>8</v>
      </c>
      <c r="C11" s="11"/>
      <c r="D11" s="11"/>
      <c r="E11" s="11"/>
    </row>
    <row r="12" spans="2:5" s="13" customFormat="1" ht="35.25" customHeight="1">
      <c r="B12" s="180" t="s">
        <v>249</v>
      </c>
      <c r="C12" s="181"/>
      <c r="D12" s="180"/>
      <c r="E12" s="180"/>
    </row>
    <row r="13" spans="2:5" s="13" customFormat="1" ht="12.75" customHeight="1">
      <c r="B13" s="180" t="s">
        <v>255</v>
      </c>
      <c r="C13" s="181"/>
      <c r="D13" s="181"/>
      <c r="E13" s="181"/>
    </row>
    <row r="14" ht="11.25">
      <c r="E14" s="15" t="s">
        <v>10</v>
      </c>
    </row>
    <row r="15" spans="2:5" ht="21.75" customHeight="1">
      <c r="B15" s="16" t="s">
        <v>53</v>
      </c>
      <c r="C15" s="16" t="s">
        <v>12</v>
      </c>
      <c r="D15" s="16" t="s">
        <v>54</v>
      </c>
      <c r="E15" s="16" t="s">
        <v>55</v>
      </c>
    </row>
    <row r="16" spans="2:5" ht="11.25">
      <c r="B16" s="17">
        <v>1</v>
      </c>
      <c r="C16" s="17">
        <v>2</v>
      </c>
      <c r="D16" s="17">
        <v>3</v>
      </c>
      <c r="E16" s="17">
        <v>4</v>
      </c>
    </row>
    <row r="17" spans="2:5" ht="15.75" customHeight="1">
      <c r="B17" s="60" t="s">
        <v>56</v>
      </c>
      <c r="C17" s="67" t="s">
        <v>209</v>
      </c>
      <c r="D17" s="166">
        <f>239832182.9/1000</f>
        <v>239832.1829</v>
      </c>
      <c r="E17" s="166">
        <f>90518379.4/1000</f>
        <v>90518.3794</v>
      </c>
    </row>
    <row r="18" spans="2:5" ht="12.75">
      <c r="B18" s="61" t="s">
        <v>57</v>
      </c>
      <c r="C18" s="68" t="s">
        <v>210</v>
      </c>
      <c r="D18" s="166">
        <f>233416303.66/1000+121618.38/1000</f>
        <v>233537.92204</v>
      </c>
      <c r="E18" s="166">
        <f>91652771.11/1000+52044.61/1000</f>
        <v>91704.81572</v>
      </c>
    </row>
    <row r="19" spans="2:5" ht="12.75">
      <c r="B19" s="61" t="s">
        <v>58</v>
      </c>
      <c r="C19" s="68" t="s">
        <v>211</v>
      </c>
      <c r="D19" s="166">
        <f>D17-D18</f>
        <v>6294.260860000009</v>
      </c>
      <c r="E19" s="166">
        <f>E17-E18</f>
        <v>-1186.4363199999934</v>
      </c>
    </row>
    <row r="20" spans="2:8" ht="25.5" customHeight="1">
      <c r="B20" s="62" t="s">
        <v>59</v>
      </c>
      <c r="C20" s="67" t="s">
        <v>212</v>
      </c>
      <c r="D20" s="166">
        <v>0</v>
      </c>
      <c r="E20" s="166">
        <v>0</v>
      </c>
      <c r="H20" s="97"/>
    </row>
    <row r="21" spans="2:5" ht="23.25" customHeight="1">
      <c r="B21" s="63" t="s">
        <v>60</v>
      </c>
      <c r="C21" s="68" t="s">
        <v>213</v>
      </c>
      <c r="D21" s="166">
        <v>0</v>
      </c>
      <c r="E21" s="166">
        <v>0</v>
      </c>
    </row>
    <row r="22" spans="2:5" ht="24.75" customHeight="1">
      <c r="B22" s="63" t="s">
        <v>234</v>
      </c>
      <c r="C22" s="68" t="s">
        <v>214</v>
      </c>
      <c r="D22" s="166">
        <v>0</v>
      </c>
      <c r="E22" s="166">
        <v>0</v>
      </c>
    </row>
    <row r="23" spans="2:5" ht="11.25" customHeight="1">
      <c r="B23" s="64" t="s">
        <v>61</v>
      </c>
      <c r="C23" s="67" t="s">
        <v>215</v>
      </c>
      <c r="D23" s="166">
        <v>0</v>
      </c>
      <c r="E23" s="166">
        <v>0</v>
      </c>
    </row>
    <row r="24" spans="2:5" ht="11.25" customHeight="1">
      <c r="B24" s="64" t="s">
        <v>62</v>
      </c>
      <c r="C24" s="67" t="s">
        <v>216</v>
      </c>
      <c r="D24" s="166">
        <v>0</v>
      </c>
      <c r="E24" s="166">
        <v>0</v>
      </c>
    </row>
    <row r="25" spans="2:5" ht="11.25" customHeight="1">
      <c r="B25" s="63" t="s">
        <v>235</v>
      </c>
      <c r="C25" s="68" t="s">
        <v>217</v>
      </c>
      <c r="D25" s="166">
        <v>0</v>
      </c>
      <c r="E25" s="166">
        <v>0</v>
      </c>
    </row>
    <row r="26" spans="2:5" ht="11.25" customHeight="1">
      <c r="B26" s="63" t="s">
        <v>63</v>
      </c>
      <c r="C26" s="69" t="s">
        <v>203</v>
      </c>
      <c r="D26" s="166">
        <v>0</v>
      </c>
      <c r="E26" s="166">
        <v>0</v>
      </c>
    </row>
    <row r="27" spans="2:5" ht="14.25" customHeight="1">
      <c r="B27" s="63" t="s">
        <v>64</v>
      </c>
      <c r="C27" s="69" t="s">
        <v>204</v>
      </c>
      <c r="D27" s="166">
        <f>718909.97/1000</f>
        <v>718.9099699999999</v>
      </c>
      <c r="E27" s="166">
        <f>501129.53/1000</f>
        <v>501.12953000000005</v>
      </c>
    </row>
    <row r="28" spans="2:5" ht="11.25" customHeight="1">
      <c r="B28" s="63" t="s">
        <v>65</v>
      </c>
      <c r="C28" s="69" t="s">
        <v>205</v>
      </c>
      <c r="D28" s="166">
        <v>0</v>
      </c>
      <c r="E28" s="166">
        <v>0</v>
      </c>
    </row>
    <row r="29" spans="2:5" ht="11.25" customHeight="1">
      <c r="B29" s="63" t="s">
        <v>66</v>
      </c>
      <c r="C29" s="69" t="s">
        <v>218</v>
      </c>
      <c r="D29" s="166">
        <v>0</v>
      </c>
      <c r="E29" s="166">
        <v>0</v>
      </c>
    </row>
    <row r="30" spans="2:5" ht="24.75" customHeight="1">
      <c r="B30" s="64" t="s">
        <v>67</v>
      </c>
      <c r="C30" s="70" t="s">
        <v>219</v>
      </c>
      <c r="D30" s="166">
        <f>-599706.38/1000</f>
        <v>-599.70638</v>
      </c>
      <c r="E30" s="166">
        <f>E32+E33</f>
        <v>2092.68116</v>
      </c>
    </row>
    <row r="31" spans="2:5" ht="18.75" customHeight="1">
      <c r="B31" s="65" t="s">
        <v>68</v>
      </c>
      <c r="C31" s="71"/>
      <c r="D31" s="166"/>
      <c r="E31" s="166"/>
    </row>
    <row r="32" spans="2:5" ht="14.25" customHeight="1">
      <c r="B32" s="66" t="s">
        <v>69</v>
      </c>
      <c r="C32" s="69" t="s">
        <v>236</v>
      </c>
      <c r="D32" s="166">
        <f>-175457.61/1000</f>
        <v>-175.45761</v>
      </c>
      <c r="E32" s="166">
        <f>2092681.16/1000</f>
        <v>2092.68116</v>
      </c>
    </row>
    <row r="33" spans="2:5" ht="16.5" customHeight="1">
      <c r="B33" s="66" t="s">
        <v>70</v>
      </c>
      <c r="C33" s="69" t="s">
        <v>237</v>
      </c>
      <c r="D33" s="166">
        <v>0</v>
      </c>
      <c r="E33" s="166">
        <v>0</v>
      </c>
    </row>
    <row r="34" spans="2:5" ht="18.75" customHeight="1">
      <c r="B34" s="66" t="s">
        <v>71</v>
      </c>
      <c r="C34" s="69" t="s">
        <v>238</v>
      </c>
      <c r="D34" s="166">
        <v>0</v>
      </c>
      <c r="E34" s="166">
        <v>0</v>
      </c>
    </row>
    <row r="35" spans="2:5" ht="31.5" customHeight="1">
      <c r="B35" s="64" t="s">
        <v>239</v>
      </c>
      <c r="C35" s="70" t="s">
        <v>222</v>
      </c>
      <c r="D35" s="166">
        <f>D37</f>
        <v>0</v>
      </c>
      <c r="E35" s="166">
        <f>E37</f>
        <v>0</v>
      </c>
    </row>
    <row r="36" spans="2:5" ht="21.75" customHeight="1">
      <c r="B36" s="65" t="s">
        <v>68</v>
      </c>
      <c r="C36" s="71"/>
      <c r="D36" s="166"/>
      <c r="E36" s="166"/>
    </row>
    <row r="37" spans="2:5" ht="18" customHeight="1">
      <c r="B37" s="66" t="s">
        <v>69</v>
      </c>
      <c r="C37" s="69" t="s">
        <v>240</v>
      </c>
      <c r="D37" s="166">
        <v>0</v>
      </c>
      <c r="E37" s="166">
        <v>0</v>
      </c>
    </row>
    <row r="38" spans="2:5" ht="20.25" customHeight="1">
      <c r="B38" s="66" t="s">
        <v>70</v>
      </c>
      <c r="C38" s="69" t="s">
        <v>241</v>
      </c>
      <c r="D38" s="166">
        <v>0</v>
      </c>
      <c r="E38" s="166">
        <v>0</v>
      </c>
    </row>
    <row r="39" spans="2:5" ht="20.25" customHeight="1">
      <c r="B39" s="66" t="s">
        <v>72</v>
      </c>
      <c r="C39" s="69" t="s">
        <v>242</v>
      </c>
      <c r="D39" s="166">
        <v>0</v>
      </c>
      <c r="E39" s="166">
        <v>0</v>
      </c>
    </row>
    <row r="40" spans="2:5" ht="20.25" customHeight="1">
      <c r="B40" s="66" t="s">
        <v>73</v>
      </c>
      <c r="C40" s="69" t="s">
        <v>243</v>
      </c>
      <c r="D40" s="166">
        <v>0</v>
      </c>
      <c r="E40" s="166">
        <v>0</v>
      </c>
    </row>
    <row r="41" spans="2:5" ht="28.5" customHeight="1">
      <c r="B41" s="64" t="s">
        <v>244</v>
      </c>
      <c r="C41" s="70" t="s">
        <v>223</v>
      </c>
      <c r="D41" s="166">
        <v>0</v>
      </c>
      <c r="E41" s="166">
        <v>0</v>
      </c>
    </row>
    <row r="42" spans="2:5" ht="42" customHeight="1">
      <c r="B42" s="64" t="s">
        <v>245</v>
      </c>
      <c r="C42" s="70" t="s">
        <v>224</v>
      </c>
      <c r="D42" s="166">
        <f>27300/1000+D43</f>
        <v>915.9354599999999</v>
      </c>
      <c r="E42" s="166">
        <f>11850/1000+E43</f>
        <v>882.77257</v>
      </c>
    </row>
    <row r="43" spans="2:5" ht="15" customHeight="1">
      <c r="B43" s="63" t="s">
        <v>74</v>
      </c>
      <c r="C43" s="69" t="s">
        <v>225</v>
      </c>
      <c r="D43" s="166">
        <f>888635.46/1000</f>
        <v>888.63546</v>
      </c>
      <c r="E43" s="166">
        <f>870922.57/1000</f>
        <v>870.92257</v>
      </c>
    </row>
    <row r="44" spans="2:5" ht="12" customHeight="1">
      <c r="B44" s="63" t="s">
        <v>75</v>
      </c>
      <c r="C44" s="69" t="s">
        <v>226</v>
      </c>
      <c r="D44" s="166">
        <f>340669.49/1000</f>
        <v>340.66949</v>
      </c>
      <c r="E44" s="166">
        <f>516275.25/1000</f>
        <v>516.27525</v>
      </c>
    </row>
    <row r="45" spans="2:5" ht="13.5" customHeight="1">
      <c r="B45" s="63" t="s">
        <v>76</v>
      </c>
      <c r="C45" s="69" t="s">
        <v>227</v>
      </c>
      <c r="D45" s="166">
        <v>0</v>
      </c>
      <c r="E45" s="166">
        <v>0</v>
      </c>
    </row>
    <row r="46" spans="2:5" ht="28.5" customHeight="1">
      <c r="B46" s="63" t="s">
        <v>77</v>
      </c>
      <c r="C46" s="69" t="s">
        <v>206</v>
      </c>
      <c r="D46" s="166">
        <f>9662371.82/1000</f>
        <v>9662.37182</v>
      </c>
      <c r="E46" s="166">
        <f>1450286/1000</f>
        <v>1450.286</v>
      </c>
    </row>
    <row r="47" spans="2:5" ht="33" customHeight="1">
      <c r="B47" s="63" t="s">
        <v>246</v>
      </c>
      <c r="C47" s="69" t="s">
        <v>207</v>
      </c>
      <c r="D47" s="166">
        <f>16091558.58/1000</f>
        <v>16091.55858</v>
      </c>
      <c r="E47" s="166">
        <f>7323335.4/1000</f>
        <v>7323.3354</v>
      </c>
    </row>
    <row r="48" spans="2:5" ht="70.5" customHeight="1">
      <c r="B48" s="75" t="s">
        <v>78</v>
      </c>
      <c r="C48" s="76" t="s">
        <v>208</v>
      </c>
      <c r="D48" s="166">
        <f>D19+D27+D30-D42+D46-D47+D44</f>
        <v>-590.9882799999907</v>
      </c>
      <c r="E48" s="166">
        <f>E19+E22+E25+E26+E27+E28+E29+E30+E35+E41+E44+E46-E42-E47-E45</f>
        <v>-4832.1723499999935</v>
      </c>
    </row>
    <row r="51" spans="2:5" ht="12">
      <c r="B51" s="81" t="s">
        <v>50</v>
      </c>
      <c r="C51" s="82" t="s">
        <v>305</v>
      </c>
      <c r="D51" s="83"/>
      <c r="E51" s="77"/>
    </row>
    <row r="52" spans="2:6" ht="12">
      <c r="B52" s="83"/>
      <c r="C52" s="84"/>
      <c r="D52" s="83"/>
      <c r="E52" s="77"/>
      <c r="F52" s="83"/>
    </row>
    <row r="53" spans="2:6" ht="12">
      <c r="B53" s="83"/>
      <c r="C53" s="84"/>
      <c r="D53" s="83"/>
      <c r="E53" s="77"/>
      <c r="F53" s="83"/>
    </row>
    <row r="54" spans="2:6" ht="12">
      <c r="B54" s="83"/>
      <c r="C54" s="84"/>
      <c r="D54" s="83"/>
      <c r="E54" s="77"/>
      <c r="F54" s="83"/>
    </row>
    <row r="55" spans="2:6" ht="12">
      <c r="B55" s="81" t="s">
        <v>356</v>
      </c>
      <c r="C55" s="82" t="s">
        <v>359</v>
      </c>
      <c r="D55" s="83"/>
      <c r="E55" s="77"/>
      <c r="F55" s="83"/>
    </row>
    <row r="56" spans="2:6" ht="12">
      <c r="B56" s="83"/>
      <c r="C56" s="84"/>
      <c r="D56" s="83"/>
      <c r="E56" s="77"/>
      <c r="F56" s="83"/>
    </row>
    <row r="57" spans="2:6" ht="12">
      <c r="B57" s="83"/>
      <c r="C57" s="84"/>
      <c r="D57" s="83"/>
      <c r="E57" s="77"/>
      <c r="F57" s="83"/>
    </row>
    <row r="58" spans="2:6" ht="12">
      <c r="B58" s="83"/>
      <c r="C58" s="84"/>
      <c r="D58" s="83"/>
      <c r="E58" s="77"/>
      <c r="F58" s="83"/>
    </row>
    <row r="59" spans="2:6" ht="12">
      <c r="B59" s="81" t="s">
        <v>232</v>
      </c>
      <c r="C59" s="82" t="s">
        <v>233</v>
      </c>
      <c r="D59" s="83"/>
      <c r="E59" s="77"/>
      <c r="F59" s="83"/>
    </row>
    <row r="60" spans="2:6" ht="12">
      <c r="B60" s="83"/>
      <c r="C60" s="84"/>
      <c r="D60" s="83"/>
      <c r="E60" s="77"/>
      <c r="F60" s="83"/>
    </row>
    <row r="61" spans="2:6" ht="12">
      <c r="B61" s="83"/>
      <c r="C61" s="84"/>
      <c r="D61" s="83"/>
      <c r="E61" s="77"/>
      <c r="F61" s="83"/>
    </row>
    <row r="62" spans="2:6" ht="12">
      <c r="B62" s="83"/>
      <c r="C62" s="84"/>
      <c r="D62" s="83"/>
      <c r="E62" s="77"/>
      <c r="F62" s="83"/>
    </row>
    <row r="63" spans="2:6" ht="12">
      <c r="B63" s="83"/>
      <c r="C63" s="84"/>
      <c r="D63" s="83"/>
      <c r="E63" s="83"/>
      <c r="F63" s="83"/>
    </row>
    <row r="64" spans="2:6" ht="12">
      <c r="B64" s="83"/>
      <c r="C64" s="84"/>
      <c r="D64" s="83"/>
      <c r="E64" s="83"/>
      <c r="F64" s="83"/>
    </row>
  </sheetData>
  <sheetProtection/>
  <mergeCells count="3">
    <mergeCell ref="B12:C12"/>
    <mergeCell ref="D12:E12"/>
    <mergeCell ref="B13:E13"/>
  </mergeCells>
  <printOptions/>
  <pageMargins left="0.75" right="0.75" top="1" bottom="0.52" header="0.5" footer="0.5"/>
  <pageSetup fitToHeight="1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4"/>
  <sheetViews>
    <sheetView zoomScalePageLayoutView="0" workbookViewId="0" topLeftCell="A38">
      <selection activeCell="BV40" sqref="BV40:DC40"/>
    </sheetView>
  </sheetViews>
  <sheetFormatPr defaultColWidth="1.0078125" defaultRowHeight="11.25"/>
  <cols>
    <col min="1" max="14" width="1.0078125" style="20" customWidth="1"/>
    <col min="15" max="15" width="31.16015625" style="20" customWidth="1"/>
    <col min="16" max="36" width="1.0078125" style="20" customWidth="1"/>
    <col min="37" max="37" width="3.66015625" style="20" customWidth="1"/>
    <col min="38" max="38" width="25" style="20" customWidth="1"/>
    <col min="39" max="51" width="1.0078125" style="20" customWidth="1"/>
    <col min="52" max="52" width="1.3359375" style="20" customWidth="1"/>
    <col min="53" max="16384" width="1.0078125" style="20" customWidth="1"/>
  </cols>
  <sheetData>
    <row r="1" s="19" customFormat="1" ht="12" customHeight="1">
      <c r="BS1" s="19" t="s">
        <v>79</v>
      </c>
    </row>
    <row r="2" s="19" customFormat="1" ht="12" customHeight="1">
      <c r="BS2" s="19" t="s">
        <v>1</v>
      </c>
    </row>
    <row r="3" s="19" customFormat="1" ht="12" customHeight="1">
      <c r="BS3" s="19" t="s">
        <v>80</v>
      </c>
    </row>
    <row r="4" s="19" customFormat="1" ht="12" customHeight="1">
      <c r="BS4" s="19" t="s">
        <v>81</v>
      </c>
    </row>
    <row r="5" s="19" customFormat="1" ht="12" customHeight="1">
      <c r="BS5" s="19" t="s">
        <v>82</v>
      </c>
    </row>
    <row r="7" spans="1:107" ht="16.5">
      <c r="A7" s="233" t="s">
        <v>353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3"/>
      <c r="CG7" s="233"/>
      <c r="CH7" s="233"/>
      <c r="CI7" s="233"/>
      <c r="CJ7" s="233"/>
      <c r="CK7" s="233"/>
      <c r="CL7" s="233"/>
      <c r="CM7" s="233"/>
      <c r="CN7" s="233"/>
      <c r="CO7" s="233"/>
      <c r="CP7" s="233"/>
      <c r="CQ7" s="233"/>
      <c r="CR7" s="233"/>
      <c r="CS7" s="233"/>
      <c r="CT7" s="233"/>
      <c r="CU7" s="233"/>
      <c r="CV7" s="233"/>
      <c r="CW7" s="233"/>
      <c r="CX7" s="233"/>
      <c r="CY7" s="233"/>
      <c r="CZ7" s="233"/>
      <c r="DA7" s="233"/>
      <c r="DB7" s="233"/>
      <c r="DC7" s="233"/>
    </row>
    <row r="8" spans="11:97" ht="15.75">
      <c r="K8" s="234" t="s">
        <v>83</v>
      </c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</row>
    <row r="9" spans="11:97" s="19" customFormat="1" ht="25.5" customHeight="1">
      <c r="K9" s="220" t="s">
        <v>84</v>
      </c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  <c r="CL9" s="220"/>
      <c r="CM9" s="220"/>
      <c r="CN9" s="220"/>
      <c r="CO9" s="220"/>
      <c r="CP9" s="220"/>
      <c r="CQ9" s="220"/>
      <c r="CR9" s="220"/>
      <c r="CS9" s="220"/>
    </row>
    <row r="10" spans="43:65" ht="15.75"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</row>
    <row r="11" ht="15.75">
      <c r="A11" s="20" t="s">
        <v>85</v>
      </c>
    </row>
    <row r="12" spans="1:107" ht="15.75">
      <c r="A12" s="20" t="s">
        <v>86</v>
      </c>
      <c r="AC12" s="234" t="s">
        <v>87</v>
      </c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4"/>
      <c r="CP12" s="234"/>
      <c r="CQ12" s="234"/>
      <c r="CR12" s="234"/>
      <c r="CS12" s="234"/>
      <c r="CT12" s="234"/>
      <c r="CU12" s="234"/>
      <c r="CV12" s="234"/>
      <c r="CW12" s="234"/>
      <c r="CX12" s="234"/>
      <c r="CY12" s="234"/>
      <c r="CZ12" s="234"/>
      <c r="DA12" s="234"/>
      <c r="DB12" s="234"/>
      <c r="DC12" s="234"/>
    </row>
    <row r="14" ht="15.75">
      <c r="H14" s="20" t="s">
        <v>88</v>
      </c>
    </row>
    <row r="16" spans="1:107" ht="63.75" customHeight="1">
      <c r="A16" s="230" t="s">
        <v>89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2"/>
      <c r="AQ16" s="230" t="s">
        <v>90</v>
      </c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2"/>
      <c r="BG16" s="230" t="s">
        <v>91</v>
      </c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2"/>
      <c r="BV16" s="230" t="s">
        <v>92</v>
      </c>
      <c r="BW16" s="231"/>
      <c r="BX16" s="231"/>
      <c r="BY16" s="231"/>
      <c r="BZ16" s="231"/>
      <c r="CA16" s="231"/>
      <c r="CB16" s="231"/>
      <c r="CC16" s="231"/>
      <c r="CD16" s="231"/>
      <c r="CE16" s="231"/>
      <c r="CF16" s="231"/>
      <c r="CG16" s="231"/>
      <c r="CH16" s="232"/>
      <c r="CI16" s="230" t="s">
        <v>93</v>
      </c>
      <c r="CJ16" s="231"/>
      <c r="CK16" s="231"/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1"/>
      <c r="CY16" s="231"/>
      <c r="CZ16" s="231"/>
      <c r="DA16" s="231"/>
      <c r="DB16" s="231"/>
      <c r="DC16" s="232"/>
    </row>
    <row r="17" spans="1:107" ht="15.75">
      <c r="A17" s="224">
        <v>1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6"/>
      <c r="AQ17" s="224">
        <v>2</v>
      </c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6"/>
      <c r="BG17" s="224">
        <v>3</v>
      </c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5"/>
      <c r="BT17" s="225"/>
      <c r="BU17" s="226"/>
      <c r="BV17" s="224">
        <v>4</v>
      </c>
      <c r="BW17" s="225"/>
      <c r="BX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6"/>
      <c r="CI17" s="224">
        <v>5</v>
      </c>
      <c r="CJ17" s="225"/>
      <c r="CK17" s="225"/>
      <c r="CL17" s="225"/>
      <c r="CM17" s="225"/>
      <c r="CN17" s="225"/>
      <c r="CO17" s="225"/>
      <c r="CP17" s="225"/>
      <c r="CQ17" s="225"/>
      <c r="CR17" s="225"/>
      <c r="CS17" s="225"/>
      <c r="CT17" s="225"/>
      <c r="CU17" s="225"/>
      <c r="CV17" s="225"/>
      <c r="CW17" s="225"/>
      <c r="CX17" s="225"/>
      <c r="CY17" s="225"/>
      <c r="CZ17" s="225"/>
      <c r="DA17" s="225"/>
      <c r="DB17" s="225"/>
      <c r="DC17" s="226"/>
    </row>
    <row r="18" spans="1:107" ht="53.25" customHeight="1">
      <c r="A18" s="210"/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2"/>
      <c r="AQ18" s="238"/>
      <c r="AR18" s="239"/>
      <c r="AS18" s="239"/>
      <c r="AT18" s="239"/>
      <c r="AU18" s="239"/>
      <c r="AV18" s="239"/>
      <c r="AW18" s="239"/>
      <c r="AX18" s="239"/>
      <c r="AY18" s="239"/>
      <c r="AZ18" s="239"/>
      <c r="BA18" s="239"/>
      <c r="BB18" s="239"/>
      <c r="BC18" s="239"/>
      <c r="BD18" s="239"/>
      <c r="BE18" s="239"/>
      <c r="BF18" s="240"/>
      <c r="BG18" s="235"/>
      <c r="BH18" s="236"/>
      <c r="BI18" s="236"/>
      <c r="BJ18" s="236"/>
      <c r="BK18" s="236"/>
      <c r="BL18" s="236"/>
      <c r="BM18" s="236"/>
      <c r="BN18" s="236"/>
      <c r="BO18" s="236"/>
      <c r="BP18" s="236"/>
      <c r="BQ18" s="236"/>
      <c r="BR18" s="236"/>
      <c r="BS18" s="236"/>
      <c r="BT18" s="236"/>
      <c r="BU18" s="237"/>
      <c r="BV18" s="204"/>
      <c r="BW18" s="205"/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06"/>
      <c r="CI18" s="204"/>
      <c r="CJ18" s="205"/>
      <c r="CK18" s="205"/>
      <c r="CL18" s="205"/>
      <c r="CM18" s="205"/>
      <c r="CN18" s="205"/>
      <c r="CO18" s="205"/>
      <c r="CP18" s="205"/>
      <c r="CQ18" s="205"/>
      <c r="CR18" s="205"/>
      <c r="CS18" s="205"/>
      <c r="CT18" s="205"/>
      <c r="CU18" s="205"/>
      <c r="CV18" s="205"/>
      <c r="CW18" s="205"/>
      <c r="CX18" s="205"/>
      <c r="CY18" s="205"/>
      <c r="CZ18" s="205"/>
      <c r="DA18" s="205"/>
      <c r="DB18" s="205"/>
      <c r="DC18" s="206"/>
    </row>
    <row r="20" ht="15.75">
      <c r="H20" s="20" t="s">
        <v>94</v>
      </c>
    </row>
    <row r="22" ht="15.75">
      <c r="H22" s="20" t="s">
        <v>95</v>
      </c>
    </row>
    <row r="24" spans="1:107" s="22" customFormat="1" ht="125.25" customHeight="1">
      <c r="A24" s="227" t="s">
        <v>96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9"/>
      <c r="P24" s="227" t="s">
        <v>97</v>
      </c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9"/>
      <c r="AM24" s="227" t="s">
        <v>98</v>
      </c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9"/>
      <c r="BB24" s="227" t="s">
        <v>99</v>
      </c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9"/>
      <c r="BN24" s="227" t="s">
        <v>100</v>
      </c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8"/>
      <c r="CA24" s="228"/>
      <c r="CB24" s="229"/>
      <c r="CC24" s="227" t="s">
        <v>101</v>
      </c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229"/>
      <c r="CP24" s="227" t="s">
        <v>102</v>
      </c>
      <c r="CQ24" s="228"/>
      <c r="CR24" s="228"/>
      <c r="CS24" s="228"/>
      <c r="CT24" s="228"/>
      <c r="CU24" s="228"/>
      <c r="CV24" s="228"/>
      <c r="CW24" s="228"/>
      <c r="CX24" s="228"/>
      <c r="CY24" s="228"/>
      <c r="CZ24" s="228"/>
      <c r="DA24" s="228"/>
      <c r="DB24" s="228"/>
      <c r="DC24" s="229"/>
    </row>
    <row r="25" spans="1:107" ht="15.75">
      <c r="A25" s="224">
        <v>1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6"/>
      <c r="P25" s="224">
        <v>2</v>
      </c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6"/>
      <c r="AM25" s="224">
        <v>3</v>
      </c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6"/>
      <c r="BB25" s="224">
        <v>4</v>
      </c>
      <c r="BC25" s="225"/>
      <c r="BD25" s="225"/>
      <c r="BE25" s="225"/>
      <c r="BF25" s="225"/>
      <c r="BG25" s="225"/>
      <c r="BH25" s="225"/>
      <c r="BI25" s="225"/>
      <c r="BJ25" s="225"/>
      <c r="BK25" s="225"/>
      <c r="BL25" s="225"/>
      <c r="BM25" s="226"/>
      <c r="BN25" s="224">
        <v>5</v>
      </c>
      <c r="BO25" s="225"/>
      <c r="BP25" s="225"/>
      <c r="BQ25" s="225"/>
      <c r="BR25" s="225"/>
      <c r="BS25" s="225"/>
      <c r="BT25" s="225"/>
      <c r="BU25" s="225"/>
      <c r="BV25" s="225"/>
      <c r="BW25" s="225"/>
      <c r="BX25" s="225"/>
      <c r="BY25" s="225"/>
      <c r="BZ25" s="225"/>
      <c r="CA25" s="225"/>
      <c r="CB25" s="226"/>
      <c r="CC25" s="224">
        <v>6</v>
      </c>
      <c r="CD25" s="225"/>
      <c r="CE25" s="225"/>
      <c r="CF25" s="225"/>
      <c r="CG25" s="225"/>
      <c r="CH25" s="225"/>
      <c r="CI25" s="225"/>
      <c r="CJ25" s="225"/>
      <c r="CK25" s="225"/>
      <c r="CL25" s="225"/>
      <c r="CM25" s="225"/>
      <c r="CN25" s="225"/>
      <c r="CO25" s="226"/>
      <c r="CP25" s="224">
        <v>7</v>
      </c>
      <c r="CQ25" s="225"/>
      <c r="CR25" s="225"/>
      <c r="CS25" s="225"/>
      <c r="CT25" s="225"/>
      <c r="CU25" s="225"/>
      <c r="CV25" s="225"/>
      <c r="CW25" s="225"/>
      <c r="CX25" s="225"/>
      <c r="CY25" s="225"/>
      <c r="CZ25" s="225"/>
      <c r="DA25" s="225"/>
      <c r="DB25" s="225"/>
      <c r="DC25" s="226"/>
    </row>
    <row r="26" spans="1:107" ht="59.25" customHeight="1" hidden="1">
      <c r="A26" s="207" t="s">
        <v>254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9"/>
      <c r="P26" s="210" t="s">
        <v>280</v>
      </c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2"/>
      <c r="AM26" s="213">
        <f>6162534/1000</f>
        <v>6162.534</v>
      </c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5"/>
      <c r="BB26" s="216">
        <v>0.1515</v>
      </c>
      <c r="BC26" s="217"/>
      <c r="BD26" s="217"/>
      <c r="BE26" s="217"/>
      <c r="BF26" s="217"/>
      <c r="BG26" s="217"/>
      <c r="BH26" s="217"/>
      <c r="BI26" s="217"/>
      <c r="BJ26" s="217"/>
      <c r="BK26" s="217"/>
      <c r="BL26" s="217"/>
      <c r="BM26" s="218"/>
      <c r="BN26" s="216">
        <v>0.15</v>
      </c>
      <c r="BO26" s="217"/>
      <c r="BP26" s="217"/>
      <c r="BQ26" s="217"/>
      <c r="BR26" s="217"/>
      <c r="BS26" s="217"/>
      <c r="BT26" s="217"/>
      <c r="BU26" s="217"/>
      <c r="BV26" s="217"/>
      <c r="BW26" s="217"/>
      <c r="BX26" s="217"/>
      <c r="BY26" s="217"/>
      <c r="BZ26" s="217"/>
      <c r="CA26" s="217"/>
      <c r="CB26" s="218"/>
      <c r="CC26" s="204" t="s">
        <v>281</v>
      </c>
      <c r="CD26" s="205"/>
      <c r="CE26" s="205"/>
      <c r="CF26" s="205"/>
      <c r="CG26" s="205"/>
      <c r="CH26" s="205"/>
      <c r="CI26" s="205"/>
      <c r="CJ26" s="205"/>
      <c r="CK26" s="205"/>
      <c r="CL26" s="205"/>
      <c r="CM26" s="205"/>
      <c r="CN26" s="205"/>
      <c r="CO26" s="206"/>
      <c r="CP26" s="204" t="s">
        <v>282</v>
      </c>
      <c r="CQ26" s="205"/>
      <c r="CR26" s="205"/>
      <c r="CS26" s="205"/>
      <c r="CT26" s="205"/>
      <c r="CU26" s="205"/>
      <c r="CV26" s="205"/>
      <c r="CW26" s="205"/>
      <c r="CX26" s="205"/>
      <c r="CY26" s="205"/>
      <c r="CZ26" s="205"/>
      <c r="DA26" s="205"/>
      <c r="DB26" s="205"/>
      <c r="DC26" s="206"/>
    </row>
    <row r="27" spans="1:107" ht="59.25" customHeight="1" hidden="1">
      <c r="A27" s="207" t="s">
        <v>254</v>
      </c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9"/>
      <c r="P27" s="210" t="s">
        <v>280</v>
      </c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2"/>
      <c r="AM27" s="213">
        <f>5880880/1000</f>
        <v>5880.88</v>
      </c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5"/>
      <c r="BB27" s="216">
        <v>0.154</v>
      </c>
      <c r="BC27" s="217"/>
      <c r="BD27" s="217"/>
      <c r="BE27" s="217"/>
      <c r="BF27" s="217"/>
      <c r="BG27" s="217"/>
      <c r="BH27" s="217"/>
      <c r="BI27" s="217"/>
      <c r="BJ27" s="217"/>
      <c r="BK27" s="217"/>
      <c r="BL27" s="217"/>
      <c r="BM27" s="218"/>
      <c r="BN27" s="216">
        <v>0.15</v>
      </c>
      <c r="BO27" s="217"/>
      <c r="BP27" s="217"/>
      <c r="BQ27" s="217"/>
      <c r="BR27" s="217"/>
      <c r="BS27" s="217"/>
      <c r="BT27" s="217"/>
      <c r="BU27" s="217"/>
      <c r="BV27" s="217"/>
      <c r="BW27" s="217"/>
      <c r="BX27" s="217"/>
      <c r="BY27" s="217"/>
      <c r="BZ27" s="217"/>
      <c r="CA27" s="217"/>
      <c r="CB27" s="218"/>
      <c r="CC27" s="204" t="s">
        <v>283</v>
      </c>
      <c r="CD27" s="205"/>
      <c r="CE27" s="205"/>
      <c r="CF27" s="205"/>
      <c r="CG27" s="205"/>
      <c r="CH27" s="205"/>
      <c r="CI27" s="205"/>
      <c r="CJ27" s="205"/>
      <c r="CK27" s="205"/>
      <c r="CL27" s="205"/>
      <c r="CM27" s="205"/>
      <c r="CN27" s="205"/>
      <c r="CO27" s="206"/>
      <c r="CP27" s="204" t="s">
        <v>284</v>
      </c>
      <c r="CQ27" s="205"/>
      <c r="CR27" s="205"/>
      <c r="CS27" s="205"/>
      <c r="CT27" s="205"/>
      <c r="CU27" s="205"/>
      <c r="CV27" s="205"/>
      <c r="CW27" s="205"/>
      <c r="CX27" s="205"/>
      <c r="CY27" s="205"/>
      <c r="CZ27" s="205"/>
      <c r="DA27" s="205"/>
      <c r="DB27" s="205"/>
      <c r="DC27" s="206"/>
    </row>
    <row r="28" spans="1:107" ht="59.25" customHeight="1">
      <c r="A28" s="207" t="s">
        <v>254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9"/>
      <c r="P28" s="210" t="s">
        <v>301</v>
      </c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2"/>
      <c r="AM28" s="213">
        <f>5338450/1000</f>
        <v>5338.45</v>
      </c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5"/>
      <c r="BB28" s="216">
        <v>0.1519</v>
      </c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8"/>
      <c r="BN28" s="216">
        <v>0.15</v>
      </c>
      <c r="BO28" s="217"/>
      <c r="BP28" s="217"/>
      <c r="BQ28" s="217"/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8"/>
      <c r="CC28" s="204" t="s">
        <v>354</v>
      </c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6"/>
      <c r="CP28" s="204" t="s">
        <v>355</v>
      </c>
      <c r="CQ28" s="205"/>
      <c r="CR28" s="205"/>
      <c r="CS28" s="205"/>
      <c r="CT28" s="205"/>
      <c r="CU28" s="205"/>
      <c r="CV28" s="205"/>
      <c r="CW28" s="205"/>
      <c r="CX28" s="205"/>
      <c r="CY28" s="205"/>
      <c r="CZ28" s="205"/>
      <c r="DA28" s="205"/>
      <c r="DB28" s="205"/>
      <c r="DC28" s="206"/>
    </row>
    <row r="29" spans="1:107" ht="59.25" customHeight="1" hidden="1">
      <c r="A29" s="207" t="s">
        <v>254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9"/>
      <c r="P29" s="210" t="s">
        <v>285</v>
      </c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2"/>
      <c r="AM29" s="213">
        <f>5874400/1000</f>
        <v>5874.4</v>
      </c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5"/>
      <c r="BB29" s="216">
        <v>0.1539</v>
      </c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18"/>
      <c r="BN29" s="216">
        <v>0.15</v>
      </c>
      <c r="BO29" s="217"/>
      <c r="BP29" s="217"/>
      <c r="BQ29" s="217"/>
      <c r="BR29" s="217"/>
      <c r="BS29" s="217"/>
      <c r="BT29" s="217"/>
      <c r="BU29" s="217"/>
      <c r="BV29" s="217"/>
      <c r="BW29" s="217"/>
      <c r="BX29" s="217"/>
      <c r="BY29" s="217"/>
      <c r="BZ29" s="217"/>
      <c r="CA29" s="217"/>
      <c r="CB29" s="218"/>
      <c r="CC29" s="204" t="s">
        <v>283</v>
      </c>
      <c r="CD29" s="205"/>
      <c r="CE29" s="205"/>
      <c r="CF29" s="205"/>
      <c r="CG29" s="205"/>
      <c r="CH29" s="205"/>
      <c r="CI29" s="205"/>
      <c r="CJ29" s="205"/>
      <c r="CK29" s="205"/>
      <c r="CL29" s="205"/>
      <c r="CM29" s="205"/>
      <c r="CN29" s="205"/>
      <c r="CO29" s="206"/>
      <c r="CP29" s="204" t="s">
        <v>284</v>
      </c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6"/>
    </row>
    <row r="30" spans="1:107" ht="59.25" customHeight="1" hidden="1">
      <c r="A30" s="207" t="s">
        <v>254</v>
      </c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9"/>
      <c r="P30" s="210" t="s">
        <v>286</v>
      </c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2"/>
      <c r="AM30" s="213">
        <f>6274520/1000</f>
        <v>6274.52</v>
      </c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5"/>
      <c r="BB30" s="216">
        <v>0.1643</v>
      </c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18"/>
      <c r="BN30" s="216">
        <v>0.15</v>
      </c>
      <c r="BO30" s="217"/>
      <c r="BP30" s="217"/>
      <c r="BQ30" s="217"/>
      <c r="BR30" s="217"/>
      <c r="BS30" s="217"/>
      <c r="BT30" s="217"/>
      <c r="BU30" s="217"/>
      <c r="BV30" s="217"/>
      <c r="BW30" s="217"/>
      <c r="BX30" s="217"/>
      <c r="BY30" s="217"/>
      <c r="BZ30" s="217"/>
      <c r="CA30" s="217"/>
      <c r="CB30" s="218"/>
      <c r="CC30" s="204" t="s">
        <v>283</v>
      </c>
      <c r="CD30" s="205"/>
      <c r="CE30" s="205"/>
      <c r="CF30" s="205"/>
      <c r="CG30" s="205"/>
      <c r="CH30" s="205"/>
      <c r="CI30" s="205"/>
      <c r="CJ30" s="205"/>
      <c r="CK30" s="205"/>
      <c r="CL30" s="205"/>
      <c r="CM30" s="205"/>
      <c r="CN30" s="205"/>
      <c r="CO30" s="206"/>
      <c r="CP30" s="204" t="s">
        <v>284</v>
      </c>
      <c r="CQ30" s="205"/>
      <c r="CR30" s="205"/>
      <c r="CS30" s="205"/>
      <c r="CT30" s="205"/>
      <c r="CU30" s="205"/>
      <c r="CV30" s="205"/>
      <c r="CW30" s="205"/>
      <c r="CX30" s="205"/>
      <c r="CY30" s="205"/>
      <c r="CZ30" s="205"/>
      <c r="DA30" s="205"/>
      <c r="DB30" s="205"/>
      <c r="DC30" s="206"/>
    </row>
    <row r="31" spans="1:107" ht="59.25" customHeight="1" hidden="1">
      <c r="A31" s="207" t="s">
        <v>254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9"/>
      <c r="P31" s="210" t="s">
        <v>301</v>
      </c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2"/>
      <c r="AM31" s="213">
        <f>5471666/1000</f>
        <v>5471.666</v>
      </c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5"/>
      <c r="BB31" s="216">
        <v>0.1503</v>
      </c>
      <c r="BC31" s="217"/>
      <c r="BD31" s="217"/>
      <c r="BE31" s="217"/>
      <c r="BF31" s="217"/>
      <c r="BG31" s="217"/>
      <c r="BH31" s="217"/>
      <c r="BI31" s="217"/>
      <c r="BJ31" s="217"/>
      <c r="BK31" s="217"/>
      <c r="BL31" s="217"/>
      <c r="BM31" s="218"/>
      <c r="BN31" s="216">
        <v>0.15</v>
      </c>
      <c r="BO31" s="217"/>
      <c r="BP31" s="217"/>
      <c r="BQ31" s="217"/>
      <c r="BR31" s="217"/>
      <c r="BS31" s="217"/>
      <c r="BT31" s="217"/>
      <c r="BU31" s="217"/>
      <c r="BV31" s="217"/>
      <c r="BW31" s="217"/>
      <c r="BX31" s="217"/>
      <c r="BY31" s="217"/>
      <c r="BZ31" s="217"/>
      <c r="CA31" s="217"/>
      <c r="CB31" s="218"/>
      <c r="CC31" s="204" t="s">
        <v>302</v>
      </c>
      <c r="CD31" s="205"/>
      <c r="CE31" s="205"/>
      <c r="CF31" s="205"/>
      <c r="CG31" s="205"/>
      <c r="CH31" s="205"/>
      <c r="CI31" s="205"/>
      <c r="CJ31" s="205"/>
      <c r="CK31" s="205"/>
      <c r="CL31" s="205"/>
      <c r="CM31" s="205"/>
      <c r="CN31" s="205"/>
      <c r="CO31" s="206"/>
      <c r="CP31" s="204" t="s">
        <v>303</v>
      </c>
      <c r="CQ31" s="205"/>
      <c r="CR31" s="205"/>
      <c r="CS31" s="205"/>
      <c r="CT31" s="205"/>
      <c r="CU31" s="205"/>
      <c r="CV31" s="205"/>
      <c r="CW31" s="205"/>
      <c r="CX31" s="205"/>
      <c r="CY31" s="205"/>
      <c r="CZ31" s="205"/>
      <c r="DA31" s="205"/>
      <c r="DB31" s="205"/>
      <c r="DC31" s="206"/>
    </row>
    <row r="33" spans="1:107" s="22" customFormat="1" ht="150.75" customHeight="1">
      <c r="A33" s="227" t="s">
        <v>96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9"/>
      <c r="P33" s="227" t="s">
        <v>97</v>
      </c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9"/>
      <c r="AM33" s="227" t="s">
        <v>98</v>
      </c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9"/>
      <c r="BB33" s="227" t="s">
        <v>103</v>
      </c>
      <c r="BC33" s="228"/>
      <c r="BD33" s="228"/>
      <c r="BE33" s="228"/>
      <c r="BF33" s="228"/>
      <c r="BG33" s="228"/>
      <c r="BH33" s="228"/>
      <c r="BI33" s="228"/>
      <c r="BJ33" s="228"/>
      <c r="BK33" s="228"/>
      <c r="BL33" s="228"/>
      <c r="BM33" s="228"/>
      <c r="BN33" s="229"/>
      <c r="BO33" s="227" t="s">
        <v>104</v>
      </c>
      <c r="BP33" s="228"/>
      <c r="BQ33" s="228"/>
      <c r="BR33" s="228"/>
      <c r="BS33" s="228"/>
      <c r="BT33" s="228"/>
      <c r="BU33" s="228"/>
      <c r="BV33" s="228"/>
      <c r="BW33" s="228"/>
      <c r="BX33" s="228"/>
      <c r="BY33" s="228"/>
      <c r="BZ33" s="228"/>
      <c r="CA33" s="228"/>
      <c r="CB33" s="228"/>
      <c r="CC33" s="229"/>
      <c r="CD33" s="227" t="s">
        <v>101</v>
      </c>
      <c r="CE33" s="228"/>
      <c r="CF33" s="228"/>
      <c r="CG33" s="228"/>
      <c r="CH33" s="228"/>
      <c r="CI33" s="228"/>
      <c r="CJ33" s="228"/>
      <c r="CK33" s="228"/>
      <c r="CL33" s="228"/>
      <c r="CM33" s="228"/>
      <c r="CN33" s="228"/>
      <c r="CO33" s="228"/>
      <c r="CP33" s="229"/>
      <c r="CQ33" s="227" t="s">
        <v>102</v>
      </c>
      <c r="CR33" s="228"/>
      <c r="CS33" s="228"/>
      <c r="CT33" s="228"/>
      <c r="CU33" s="228"/>
      <c r="CV33" s="228"/>
      <c r="CW33" s="228"/>
      <c r="CX33" s="228"/>
      <c r="CY33" s="228"/>
      <c r="CZ33" s="228"/>
      <c r="DA33" s="228"/>
      <c r="DB33" s="228"/>
      <c r="DC33" s="229"/>
    </row>
    <row r="34" spans="1:107" ht="15.75">
      <c r="A34" s="224">
        <v>1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6"/>
      <c r="P34" s="224">
        <v>2</v>
      </c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6"/>
      <c r="AM34" s="224">
        <v>3</v>
      </c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6"/>
      <c r="BB34" s="224">
        <v>4</v>
      </c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6"/>
      <c r="BO34" s="224">
        <v>5</v>
      </c>
      <c r="BP34" s="225"/>
      <c r="BQ34" s="225"/>
      <c r="BR34" s="225"/>
      <c r="BS34" s="225"/>
      <c r="BT34" s="225"/>
      <c r="BU34" s="225"/>
      <c r="BV34" s="225"/>
      <c r="BW34" s="225"/>
      <c r="BX34" s="225"/>
      <c r="BY34" s="225"/>
      <c r="BZ34" s="225"/>
      <c r="CA34" s="225"/>
      <c r="CB34" s="225"/>
      <c r="CC34" s="226"/>
      <c r="CD34" s="224">
        <v>6</v>
      </c>
      <c r="CE34" s="225"/>
      <c r="CF34" s="225"/>
      <c r="CG34" s="225"/>
      <c r="CH34" s="225"/>
      <c r="CI34" s="225"/>
      <c r="CJ34" s="225"/>
      <c r="CK34" s="225"/>
      <c r="CL34" s="225"/>
      <c r="CM34" s="225"/>
      <c r="CN34" s="225"/>
      <c r="CO34" s="225"/>
      <c r="CP34" s="226"/>
      <c r="CQ34" s="224">
        <v>7</v>
      </c>
      <c r="CR34" s="225"/>
      <c r="CS34" s="225"/>
      <c r="CT34" s="225"/>
      <c r="CU34" s="225"/>
      <c r="CV34" s="225"/>
      <c r="CW34" s="225"/>
      <c r="CX34" s="225"/>
      <c r="CY34" s="225"/>
      <c r="CZ34" s="225"/>
      <c r="DA34" s="225"/>
      <c r="DB34" s="225"/>
      <c r="DC34" s="226"/>
    </row>
    <row r="35" spans="1:107" ht="15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</row>
    <row r="37" spans="1:107" ht="15.75">
      <c r="A37" s="219" t="s">
        <v>105</v>
      </c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2"/>
      <c r="BQ37" s="222"/>
      <c r="BR37" s="222"/>
      <c r="BV37" s="222" t="s">
        <v>306</v>
      </c>
      <c r="BW37" s="222"/>
      <c r="BX37" s="222"/>
      <c r="BY37" s="222"/>
      <c r="BZ37" s="222"/>
      <c r="CA37" s="222"/>
      <c r="CB37" s="222"/>
      <c r="CC37" s="222"/>
      <c r="CD37" s="222"/>
      <c r="CE37" s="222"/>
      <c r="CF37" s="222"/>
      <c r="CG37" s="222"/>
      <c r="CH37" s="222"/>
      <c r="CI37" s="222"/>
      <c r="CJ37" s="222"/>
      <c r="CK37" s="222"/>
      <c r="CL37" s="222"/>
      <c r="CM37" s="222"/>
      <c r="CN37" s="222"/>
      <c r="CO37" s="222"/>
      <c r="CP37" s="222"/>
      <c r="CQ37" s="222"/>
      <c r="CR37" s="222"/>
      <c r="CS37" s="222"/>
      <c r="CT37" s="222"/>
      <c r="CU37" s="222"/>
      <c r="CV37" s="222"/>
      <c r="CW37" s="222"/>
      <c r="CX37" s="222"/>
      <c r="CY37" s="222"/>
      <c r="CZ37" s="222"/>
      <c r="DA37" s="222"/>
      <c r="DB37" s="222"/>
      <c r="DC37" s="222"/>
    </row>
    <row r="38" spans="1:107" s="19" customFormat="1" ht="12.75">
      <c r="A38" s="220" t="s">
        <v>106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BA38" s="221" t="s">
        <v>107</v>
      </c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1"/>
      <c r="BO38" s="221"/>
      <c r="BP38" s="221"/>
      <c r="BQ38" s="221"/>
      <c r="BR38" s="221"/>
      <c r="BS38" s="26"/>
      <c r="BT38" s="26"/>
      <c r="BU38" s="26"/>
      <c r="BV38" s="221" t="s">
        <v>108</v>
      </c>
      <c r="BW38" s="221"/>
      <c r="BX38" s="221"/>
      <c r="BY38" s="221"/>
      <c r="BZ38" s="221"/>
      <c r="CA38" s="221"/>
      <c r="CB38" s="221"/>
      <c r="CC38" s="221"/>
      <c r="CD38" s="221"/>
      <c r="CE38" s="221"/>
      <c r="CF38" s="221"/>
      <c r="CG38" s="221"/>
      <c r="CH38" s="221"/>
      <c r="CI38" s="221"/>
      <c r="CJ38" s="221"/>
      <c r="CK38" s="221"/>
      <c r="CL38" s="221"/>
      <c r="CM38" s="221"/>
      <c r="CN38" s="221"/>
      <c r="CO38" s="221"/>
      <c r="CP38" s="221"/>
      <c r="CQ38" s="221"/>
      <c r="CR38" s="221"/>
      <c r="CS38" s="221"/>
      <c r="CT38" s="221"/>
      <c r="CU38" s="221"/>
      <c r="CV38" s="221"/>
      <c r="CW38" s="221"/>
      <c r="CX38" s="221"/>
      <c r="CY38" s="221"/>
      <c r="CZ38" s="221"/>
      <c r="DA38" s="221"/>
      <c r="DB38" s="221"/>
      <c r="DC38" s="221"/>
    </row>
    <row r="39" spans="1:49" ht="15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</row>
    <row r="40" spans="1:107" ht="35.25" customHeight="1">
      <c r="A40" s="223" t="s">
        <v>356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2"/>
      <c r="BQ40" s="222"/>
      <c r="BR40" s="222"/>
      <c r="BV40" s="222" t="s">
        <v>360</v>
      </c>
      <c r="BW40" s="222"/>
      <c r="BX40" s="222"/>
      <c r="BY40" s="222"/>
      <c r="BZ40" s="222"/>
      <c r="CA40" s="222"/>
      <c r="CB40" s="222"/>
      <c r="CC40" s="222"/>
      <c r="CD40" s="222"/>
      <c r="CE40" s="222"/>
      <c r="CF40" s="222"/>
      <c r="CG40" s="222"/>
      <c r="CH40" s="222"/>
      <c r="CI40" s="222"/>
      <c r="CJ40" s="222"/>
      <c r="CK40" s="222"/>
      <c r="CL40" s="222"/>
      <c r="CM40" s="222"/>
      <c r="CN40" s="222"/>
      <c r="CO40" s="222"/>
      <c r="CP40" s="222"/>
      <c r="CQ40" s="222"/>
      <c r="CR40" s="222"/>
      <c r="CS40" s="222"/>
      <c r="CT40" s="222"/>
      <c r="CU40" s="222"/>
      <c r="CV40" s="222"/>
      <c r="CW40" s="222"/>
      <c r="CX40" s="222"/>
      <c r="CY40" s="222"/>
      <c r="CZ40" s="222"/>
      <c r="DA40" s="222"/>
      <c r="DB40" s="222"/>
      <c r="DC40" s="222"/>
    </row>
    <row r="41" spans="1:107" s="19" customFormat="1" ht="12.75" customHeight="1">
      <c r="A41" s="220" t="s">
        <v>106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BA41" s="221" t="s">
        <v>107</v>
      </c>
      <c r="BB41" s="221"/>
      <c r="BC41" s="221"/>
      <c r="BD41" s="221"/>
      <c r="BE41" s="221"/>
      <c r="BF41" s="221"/>
      <c r="BG41" s="221"/>
      <c r="BH41" s="221"/>
      <c r="BI41" s="221"/>
      <c r="BJ41" s="221"/>
      <c r="BK41" s="221"/>
      <c r="BL41" s="221"/>
      <c r="BM41" s="221"/>
      <c r="BN41" s="221"/>
      <c r="BO41" s="221"/>
      <c r="BP41" s="221"/>
      <c r="BQ41" s="221"/>
      <c r="BR41" s="221"/>
      <c r="BS41" s="26"/>
      <c r="BT41" s="26"/>
      <c r="BU41" s="26"/>
      <c r="BV41" s="221" t="s">
        <v>108</v>
      </c>
      <c r="BW41" s="221"/>
      <c r="BX41" s="221"/>
      <c r="BY41" s="221"/>
      <c r="BZ41" s="221"/>
      <c r="CA41" s="221"/>
      <c r="CB41" s="221"/>
      <c r="CC41" s="221"/>
      <c r="CD41" s="221"/>
      <c r="CE41" s="221"/>
      <c r="CF41" s="221"/>
      <c r="CG41" s="221"/>
      <c r="CH41" s="221"/>
      <c r="CI41" s="221"/>
      <c r="CJ41" s="221"/>
      <c r="CK41" s="221"/>
      <c r="CL41" s="221"/>
      <c r="CM41" s="221"/>
      <c r="CN41" s="221"/>
      <c r="CO41" s="221"/>
      <c r="CP41" s="221"/>
      <c r="CQ41" s="221"/>
      <c r="CR41" s="221"/>
      <c r="CS41" s="221"/>
      <c r="CT41" s="221"/>
      <c r="CU41" s="221"/>
      <c r="CV41" s="221"/>
      <c r="CW41" s="221"/>
      <c r="CX41" s="221"/>
      <c r="CY41" s="221"/>
      <c r="CZ41" s="221"/>
      <c r="DA41" s="221"/>
      <c r="DB41" s="221"/>
      <c r="DC41" s="221"/>
    </row>
    <row r="43" spans="2:107" ht="34.5" customHeight="1">
      <c r="B43" s="219" t="s">
        <v>232</v>
      </c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8"/>
      <c r="AZ43" s="28"/>
      <c r="BA43" s="219"/>
      <c r="BB43" s="219"/>
      <c r="BC43" s="219"/>
      <c r="BD43" s="219"/>
      <c r="BE43" s="219"/>
      <c r="BF43" s="219"/>
      <c r="BG43" s="219"/>
      <c r="BH43" s="219"/>
      <c r="BI43" s="219"/>
      <c r="BJ43" s="219"/>
      <c r="BK43" s="219"/>
      <c r="BL43" s="219"/>
      <c r="BM43" s="219"/>
      <c r="BN43" s="219"/>
      <c r="BO43" s="219"/>
      <c r="BP43" s="219"/>
      <c r="BQ43" s="219"/>
      <c r="BR43" s="219"/>
      <c r="BS43" s="29"/>
      <c r="BT43" s="29"/>
      <c r="BU43" s="29"/>
      <c r="BV43" s="219"/>
      <c r="BW43" s="219"/>
      <c r="BX43" s="219"/>
      <c r="BY43" s="219"/>
      <c r="BZ43" s="219"/>
      <c r="CA43" s="219"/>
      <c r="CB43" s="219"/>
      <c r="CC43" s="219"/>
      <c r="CD43" s="219"/>
      <c r="CE43" s="219"/>
      <c r="CF43" s="219"/>
      <c r="CG43" s="219"/>
      <c r="CH43" s="219"/>
      <c r="CI43" s="219"/>
      <c r="CJ43" s="219"/>
      <c r="CK43" s="219"/>
      <c r="CL43" s="219"/>
      <c r="CM43" s="219"/>
      <c r="CN43" s="219"/>
      <c r="CO43" s="219"/>
      <c r="CP43" s="219"/>
      <c r="CQ43" s="219"/>
      <c r="CR43" s="219"/>
      <c r="CS43" s="219"/>
      <c r="CT43" s="219"/>
      <c r="CU43" s="219"/>
      <c r="CV43" s="219"/>
      <c r="CW43" s="219"/>
      <c r="CX43" s="219"/>
      <c r="CY43" s="219"/>
      <c r="CZ43" s="219"/>
      <c r="DA43" s="219"/>
      <c r="DB43" s="219"/>
      <c r="DC43" s="219"/>
    </row>
    <row r="44" spans="2:107" ht="15.75">
      <c r="B44" s="220" t="s">
        <v>106</v>
      </c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8"/>
      <c r="AZ44" s="28"/>
      <c r="BA44" s="220" t="s">
        <v>107</v>
      </c>
      <c r="BB44" s="220"/>
      <c r="BC44" s="220"/>
      <c r="BD44" s="220"/>
      <c r="BE44" s="220"/>
      <c r="BF44" s="220"/>
      <c r="BG44" s="220"/>
      <c r="BH44" s="220"/>
      <c r="BI44" s="220"/>
      <c r="BJ44" s="220"/>
      <c r="BK44" s="220"/>
      <c r="BL44" s="220"/>
      <c r="BM44" s="220"/>
      <c r="BN44" s="220"/>
      <c r="BO44" s="220"/>
      <c r="BP44" s="220"/>
      <c r="BQ44" s="220"/>
      <c r="BR44" s="220"/>
      <c r="BS44" s="28"/>
      <c r="BT44" s="28"/>
      <c r="BU44" s="28"/>
      <c r="BV44" s="220" t="s">
        <v>108</v>
      </c>
      <c r="BW44" s="220"/>
      <c r="BX44" s="220"/>
      <c r="BY44" s="220"/>
      <c r="BZ44" s="220"/>
      <c r="CA44" s="220"/>
      <c r="CB44" s="220"/>
      <c r="CC44" s="220"/>
      <c r="CD44" s="220"/>
      <c r="CE44" s="220"/>
      <c r="CF44" s="220"/>
      <c r="CG44" s="220"/>
      <c r="CH44" s="220"/>
      <c r="CI44" s="220"/>
      <c r="CJ44" s="220"/>
      <c r="CK44" s="220"/>
      <c r="CL44" s="220"/>
      <c r="CM44" s="220"/>
      <c r="CN44" s="220"/>
      <c r="CO44" s="220"/>
      <c r="CP44" s="220"/>
      <c r="CQ44" s="220"/>
      <c r="CR44" s="220"/>
      <c r="CS44" s="220"/>
      <c r="CT44" s="220"/>
      <c r="CU44" s="220"/>
      <c r="CV44" s="220"/>
      <c r="CW44" s="220"/>
      <c r="CX44" s="220"/>
      <c r="CY44" s="220"/>
      <c r="CZ44" s="220"/>
      <c r="DA44" s="220"/>
      <c r="DB44" s="220"/>
      <c r="DC44" s="220"/>
    </row>
  </sheetData>
  <sheetProtection/>
  <mergeCells count="107">
    <mergeCell ref="BG17:BU17"/>
    <mergeCell ref="BV17:CH17"/>
    <mergeCell ref="AM24:BA24"/>
    <mergeCell ref="BB24:BM24"/>
    <mergeCell ref="BN24:CB24"/>
    <mergeCell ref="CC24:CO24"/>
    <mergeCell ref="BG18:BU18"/>
    <mergeCell ref="A18:AP18"/>
    <mergeCell ref="AQ18:BF18"/>
    <mergeCell ref="A7:DC7"/>
    <mergeCell ref="K8:CS8"/>
    <mergeCell ref="K9:CS9"/>
    <mergeCell ref="AC12:DC12"/>
    <mergeCell ref="A17:AP17"/>
    <mergeCell ref="AQ17:BF17"/>
    <mergeCell ref="A16:AP16"/>
    <mergeCell ref="AQ16:BF16"/>
    <mergeCell ref="BG16:BU16"/>
    <mergeCell ref="CI16:DC16"/>
    <mergeCell ref="A25:O25"/>
    <mergeCell ref="P25:AL25"/>
    <mergeCell ref="AM25:BA25"/>
    <mergeCell ref="BB25:BM25"/>
    <mergeCell ref="A24:O24"/>
    <mergeCell ref="AM26:BA26"/>
    <mergeCell ref="BB26:BM26"/>
    <mergeCell ref="CC26:CO26"/>
    <mergeCell ref="BV16:CH16"/>
    <mergeCell ref="CP24:DC24"/>
    <mergeCell ref="BV18:CH18"/>
    <mergeCell ref="CI17:DC17"/>
    <mergeCell ref="CI18:DC18"/>
    <mergeCell ref="CC25:CO25"/>
    <mergeCell ref="CP25:DC25"/>
    <mergeCell ref="CP26:DC26"/>
    <mergeCell ref="BN26:CB26"/>
    <mergeCell ref="BO33:CC33"/>
    <mergeCell ref="CD33:CP33"/>
    <mergeCell ref="CQ33:DC33"/>
    <mergeCell ref="BV37:DC37"/>
    <mergeCell ref="BO34:CC34"/>
    <mergeCell ref="CD34:CP34"/>
    <mergeCell ref="A37:AW37"/>
    <mergeCell ref="A33:O33"/>
    <mergeCell ref="P33:AL33"/>
    <mergeCell ref="AM33:BA33"/>
    <mergeCell ref="P24:AL24"/>
    <mergeCell ref="BB34:BN34"/>
    <mergeCell ref="BN25:CB25"/>
    <mergeCell ref="A26:O26"/>
    <mergeCell ref="P26:AL26"/>
    <mergeCell ref="BB33:BN33"/>
    <mergeCell ref="B43:AX43"/>
    <mergeCell ref="BA43:BR43"/>
    <mergeCell ref="A40:AW40"/>
    <mergeCell ref="BA40:BR40"/>
    <mergeCell ref="BV40:DC40"/>
    <mergeCell ref="CQ34:DC34"/>
    <mergeCell ref="A34:O34"/>
    <mergeCell ref="P34:AL34"/>
    <mergeCell ref="AM34:BA34"/>
    <mergeCell ref="BV38:DC38"/>
    <mergeCell ref="BV43:DC43"/>
    <mergeCell ref="B44:AX44"/>
    <mergeCell ref="BA44:BR44"/>
    <mergeCell ref="BV44:DC44"/>
    <mergeCell ref="BV41:DC41"/>
    <mergeCell ref="BA37:BR37"/>
    <mergeCell ref="A38:AW38"/>
    <mergeCell ref="BA38:BR38"/>
    <mergeCell ref="A41:AW41"/>
    <mergeCell ref="BA41:BR41"/>
    <mergeCell ref="CC28:CO28"/>
    <mergeCell ref="CP28:DC28"/>
    <mergeCell ref="A27:O27"/>
    <mergeCell ref="P27:AL27"/>
    <mergeCell ref="AM27:BA27"/>
    <mergeCell ref="BB27:BM27"/>
    <mergeCell ref="BN27:CB27"/>
    <mergeCell ref="CC27:CO27"/>
    <mergeCell ref="AM29:BA29"/>
    <mergeCell ref="BB29:BM29"/>
    <mergeCell ref="BN29:CB29"/>
    <mergeCell ref="CC29:CO29"/>
    <mergeCell ref="CP27:DC27"/>
    <mergeCell ref="A28:O28"/>
    <mergeCell ref="P28:AL28"/>
    <mergeCell ref="AM28:BA28"/>
    <mergeCell ref="BB28:BM28"/>
    <mergeCell ref="BN28:CB28"/>
    <mergeCell ref="CP29:DC29"/>
    <mergeCell ref="A30:O30"/>
    <mergeCell ref="P30:AL30"/>
    <mergeCell ref="AM30:BA30"/>
    <mergeCell ref="BB30:BM30"/>
    <mergeCell ref="BN30:CB30"/>
    <mergeCell ref="CC30:CO30"/>
    <mergeCell ref="CP30:DC30"/>
    <mergeCell ref="A29:O29"/>
    <mergeCell ref="P29:AL29"/>
    <mergeCell ref="CP31:DC31"/>
    <mergeCell ref="A31:O31"/>
    <mergeCell ref="P31:AL31"/>
    <mergeCell ref="AM31:BA31"/>
    <mergeCell ref="BB31:BM31"/>
    <mergeCell ref="BN31:CB31"/>
    <mergeCell ref="CC31:CO31"/>
  </mergeCells>
  <printOptions/>
  <pageMargins left="0.75" right="0.75" top="0.56" bottom="0.53" header="0.5" footer="0.5"/>
  <pageSetup fitToHeight="1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89"/>
  <sheetViews>
    <sheetView tabSelected="1" zoomScalePageLayoutView="0" workbookViewId="0" topLeftCell="A70">
      <selection activeCell="B80" sqref="B80"/>
    </sheetView>
  </sheetViews>
  <sheetFormatPr defaultColWidth="10.66015625" defaultRowHeight="11.25"/>
  <cols>
    <col min="1" max="1" width="2.33203125" style="0" customWidth="1"/>
    <col min="2" max="2" width="84.66015625" style="0" customWidth="1"/>
    <col min="3" max="3" width="7.33203125" style="1" customWidth="1"/>
    <col min="4" max="4" width="20.16015625" style="77" customWidth="1"/>
    <col min="5" max="5" width="17.83203125" style="77" customWidth="1"/>
    <col min="6" max="6" width="13.66015625" style="0" customWidth="1"/>
  </cols>
  <sheetData>
    <row r="1" spans="1:5" ht="8.25" customHeight="1">
      <c r="A1" s="33"/>
      <c r="B1" s="31"/>
      <c r="C1" s="31"/>
      <c r="D1" s="156"/>
      <c r="E1" s="157"/>
    </row>
    <row r="2" spans="1:5" s="4" customFormat="1" ht="12" customHeight="1">
      <c r="A2" s="56"/>
      <c r="B2" s="34"/>
      <c r="C2" s="57"/>
      <c r="D2" s="158"/>
      <c r="E2" s="159" t="s">
        <v>0</v>
      </c>
    </row>
    <row r="3" spans="1:5" s="4" customFormat="1" ht="12" customHeight="1">
      <c r="A3" s="56"/>
      <c r="B3" s="34"/>
      <c r="C3" s="57"/>
      <c r="D3" s="158"/>
      <c r="E3" s="159" t="s">
        <v>1</v>
      </c>
    </row>
    <row r="4" spans="1:5" s="4" customFormat="1" ht="12" customHeight="1">
      <c r="A4" s="56"/>
      <c r="B4" s="34"/>
      <c r="C4" s="57"/>
      <c r="D4" s="158"/>
      <c r="E4" s="159" t="s">
        <v>2</v>
      </c>
    </row>
    <row r="5" spans="1:5" s="4" customFormat="1" ht="12" customHeight="1">
      <c r="A5" s="56"/>
      <c r="B5" s="34"/>
      <c r="C5" s="57"/>
      <c r="D5" s="158"/>
      <c r="E5" s="159" t="s">
        <v>3</v>
      </c>
    </row>
    <row r="6" spans="1:5" s="4" customFormat="1" ht="12" customHeight="1">
      <c r="A6" s="56"/>
      <c r="B6" s="34"/>
      <c r="C6" s="57"/>
      <c r="D6" s="158"/>
      <c r="E6" s="159" t="s">
        <v>4</v>
      </c>
    </row>
    <row r="7" spans="1:5" s="4" customFormat="1" ht="12" customHeight="1">
      <c r="A7" s="56"/>
      <c r="B7" s="34"/>
      <c r="C7" s="57"/>
      <c r="D7" s="158"/>
      <c r="E7" s="159" t="s">
        <v>5</v>
      </c>
    </row>
    <row r="8" spans="1:5" s="4" customFormat="1" ht="12" customHeight="1">
      <c r="A8" s="56"/>
      <c r="B8" s="37" t="s">
        <v>6</v>
      </c>
      <c r="C8" s="46"/>
      <c r="D8" s="160"/>
      <c r="E8" s="160"/>
    </row>
    <row r="9" spans="1:5" s="4" customFormat="1" ht="12" customHeight="1">
      <c r="A9" s="56"/>
      <c r="B9" s="47" t="s">
        <v>352</v>
      </c>
      <c r="C9" s="48"/>
      <c r="D9" s="161"/>
      <c r="E9" s="161"/>
    </row>
    <row r="10" spans="1:5" ht="12" customHeight="1">
      <c r="A10" s="33"/>
      <c r="B10" s="47" t="s">
        <v>228</v>
      </c>
      <c r="C10" s="42"/>
      <c r="D10" s="162"/>
      <c r="E10" s="162"/>
    </row>
    <row r="11" spans="1:5" ht="11.25" customHeight="1">
      <c r="A11" s="33"/>
      <c r="B11" s="41" t="s">
        <v>8</v>
      </c>
      <c r="C11" s="42"/>
      <c r="D11" s="162"/>
      <c r="E11" s="162"/>
    </row>
    <row r="12" spans="1:5" s="13" customFormat="1" ht="12.75" customHeight="1">
      <c r="A12" s="52"/>
      <c r="B12" s="201" t="s">
        <v>229</v>
      </c>
      <c r="C12" s="202"/>
      <c r="D12" s="202"/>
      <c r="E12" s="202"/>
    </row>
    <row r="13" spans="1:5" s="13" customFormat="1" ht="11.25" customHeight="1">
      <c r="A13" s="52"/>
      <c r="B13" s="202" t="s">
        <v>255</v>
      </c>
      <c r="C13" s="202"/>
      <c r="D13" s="202"/>
      <c r="E13" s="202"/>
    </row>
    <row r="14" spans="1:5" s="13" customFormat="1" ht="9" customHeight="1">
      <c r="A14" s="52"/>
      <c r="B14" s="52"/>
      <c r="C14" s="58"/>
      <c r="D14" s="163"/>
      <c r="E14" s="164" t="s">
        <v>230</v>
      </c>
    </row>
    <row r="15" spans="1:5" s="13" customFormat="1" ht="40.5" customHeight="1">
      <c r="A15" s="52"/>
      <c r="B15" s="85" t="s">
        <v>11</v>
      </c>
      <c r="C15" s="86" t="s">
        <v>12</v>
      </c>
      <c r="D15" s="87" t="s">
        <v>13</v>
      </c>
      <c r="E15" s="87" t="s">
        <v>14</v>
      </c>
    </row>
    <row r="16" spans="1:5" s="14" customFormat="1" ht="15" customHeight="1">
      <c r="A16" s="59"/>
      <c r="B16" s="88" t="s">
        <v>199</v>
      </c>
      <c r="C16" s="88" t="s">
        <v>200</v>
      </c>
      <c r="D16" s="88" t="s">
        <v>201</v>
      </c>
      <c r="E16" s="88" t="s">
        <v>202</v>
      </c>
    </row>
    <row r="17" spans="1:5" ht="21.75" customHeight="1">
      <c r="A17" s="33"/>
      <c r="B17" s="141" t="s">
        <v>257</v>
      </c>
      <c r="C17" s="142"/>
      <c r="D17" s="167"/>
      <c r="E17" s="167"/>
    </row>
    <row r="18" spans="1:5" ht="13.5" customHeight="1">
      <c r="A18" s="33"/>
      <c r="B18" s="143" t="s">
        <v>115</v>
      </c>
      <c r="C18" s="144">
        <v>10</v>
      </c>
      <c r="D18" s="168">
        <v>89.19</v>
      </c>
      <c r="E18" s="168">
        <v>154.21</v>
      </c>
    </row>
    <row r="19" spans="1:5" ht="18.75" customHeight="1">
      <c r="A19" s="33"/>
      <c r="B19" s="145" t="s">
        <v>15</v>
      </c>
      <c r="C19" s="146"/>
      <c r="D19" s="170"/>
      <c r="E19" s="145"/>
    </row>
    <row r="20" spans="1:5" ht="19.5" customHeight="1">
      <c r="A20" s="33"/>
      <c r="B20" s="147" t="s">
        <v>16</v>
      </c>
      <c r="C20" s="148">
        <v>11</v>
      </c>
      <c r="D20" s="171">
        <v>89.19</v>
      </c>
      <c r="E20" s="171">
        <v>154.21</v>
      </c>
    </row>
    <row r="21" spans="1:5" ht="11.25">
      <c r="A21" s="33"/>
      <c r="B21" s="147" t="s">
        <v>17</v>
      </c>
      <c r="C21" s="148">
        <v>12</v>
      </c>
      <c r="D21" s="172" t="s">
        <v>18</v>
      </c>
      <c r="E21" s="172" t="s">
        <v>18</v>
      </c>
    </row>
    <row r="22" spans="1:5" ht="11.25">
      <c r="A22" s="33"/>
      <c r="B22" s="143" t="s">
        <v>19</v>
      </c>
      <c r="C22" s="144">
        <v>20</v>
      </c>
      <c r="D22" s="169" t="s">
        <v>18</v>
      </c>
      <c r="E22" s="169" t="s">
        <v>18</v>
      </c>
    </row>
    <row r="23" spans="1:5" ht="21.75" customHeight="1">
      <c r="A23" s="33"/>
      <c r="B23" s="145" t="s">
        <v>15</v>
      </c>
      <c r="C23" s="146"/>
      <c r="D23" s="170"/>
      <c r="E23" s="145"/>
    </row>
    <row r="24" spans="1:5" ht="13.5" customHeight="1">
      <c r="A24" s="33"/>
      <c r="B24" s="147" t="s">
        <v>16</v>
      </c>
      <c r="C24" s="148">
        <v>21</v>
      </c>
      <c r="D24" s="172" t="s">
        <v>18</v>
      </c>
      <c r="E24" s="172" t="s">
        <v>18</v>
      </c>
    </row>
    <row r="25" spans="1:5" ht="13.5" customHeight="1">
      <c r="A25" s="33"/>
      <c r="B25" s="147" t="s">
        <v>17</v>
      </c>
      <c r="C25" s="148">
        <v>22</v>
      </c>
      <c r="D25" s="169" t="s">
        <v>18</v>
      </c>
      <c r="E25" s="169" t="s">
        <v>18</v>
      </c>
    </row>
    <row r="26" spans="1:5" ht="13.5" customHeight="1">
      <c r="A26" s="33"/>
      <c r="B26" s="149" t="s">
        <v>20</v>
      </c>
      <c r="C26" s="144">
        <v>30</v>
      </c>
      <c r="D26" s="169" t="s">
        <v>18</v>
      </c>
      <c r="E26" s="169" t="s">
        <v>342</v>
      </c>
    </row>
    <row r="27" spans="1:5" ht="12.75" customHeight="1">
      <c r="A27" s="33"/>
      <c r="B27" s="150" t="s">
        <v>15</v>
      </c>
      <c r="C27" s="146"/>
      <c r="D27" s="145"/>
      <c r="E27" s="145"/>
    </row>
    <row r="28" spans="1:5" ht="27" customHeight="1">
      <c r="A28" s="33"/>
      <c r="B28" s="151" t="s">
        <v>343</v>
      </c>
      <c r="C28" s="177"/>
      <c r="D28" s="169" t="s">
        <v>18</v>
      </c>
      <c r="E28" s="169" t="s">
        <v>344</v>
      </c>
    </row>
    <row r="29" spans="1:5" ht="27.75" customHeight="1">
      <c r="A29" s="33"/>
      <c r="B29" s="147" t="s">
        <v>21</v>
      </c>
      <c r="C29" s="148">
        <v>31</v>
      </c>
      <c r="D29" s="172" t="s">
        <v>18</v>
      </c>
      <c r="E29" s="172" t="s">
        <v>345</v>
      </c>
    </row>
    <row r="30" spans="1:5" ht="22.5" customHeight="1">
      <c r="A30" s="33"/>
      <c r="B30" s="151" t="s">
        <v>250</v>
      </c>
      <c r="C30" s="152"/>
      <c r="D30" s="172" t="s">
        <v>18</v>
      </c>
      <c r="E30" s="172" t="s">
        <v>346</v>
      </c>
    </row>
    <row r="31" spans="1:5" ht="26.25" customHeight="1">
      <c r="A31" s="33"/>
      <c r="B31" s="151" t="s">
        <v>294</v>
      </c>
      <c r="C31" s="152"/>
      <c r="D31" s="172" t="s">
        <v>18</v>
      </c>
      <c r="E31" s="172" t="s">
        <v>347</v>
      </c>
    </row>
    <row r="32" spans="1:5" ht="48" customHeight="1">
      <c r="A32" s="33"/>
      <c r="B32" s="151" t="s">
        <v>247</v>
      </c>
      <c r="C32" s="152"/>
      <c r="D32" s="172" t="s">
        <v>18</v>
      </c>
      <c r="E32" s="172" t="s">
        <v>348</v>
      </c>
    </row>
    <row r="33" spans="1:5" ht="20.25" customHeight="1">
      <c r="A33" s="33"/>
      <c r="B33" s="147" t="s">
        <v>22</v>
      </c>
      <c r="C33" s="148">
        <v>32</v>
      </c>
      <c r="D33" s="172" t="s">
        <v>18</v>
      </c>
      <c r="E33" s="172" t="s">
        <v>18</v>
      </c>
    </row>
    <row r="34" spans="1:5" ht="23.25" customHeight="1">
      <c r="A34" s="33"/>
      <c r="B34" s="149" t="s">
        <v>23</v>
      </c>
      <c r="C34" s="144">
        <v>40</v>
      </c>
      <c r="D34" s="169" t="s">
        <v>288</v>
      </c>
      <c r="E34" s="169" t="s">
        <v>18</v>
      </c>
    </row>
    <row r="35" spans="1:5" ht="24.75" customHeight="1">
      <c r="A35" s="33"/>
      <c r="B35" s="150" t="s">
        <v>15</v>
      </c>
      <c r="C35" s="146"/>
      <c r="D35" s="145"/>
      <c r="E35" s="145"/>
    </row>
    <row r="36" spans="1:5" ht="18.75" customHeight="1">
      <c r="A36" s="33"/>
      <c r="B36" s="147" t="s">
        <v>21</v>
      </c>
      <c r="C36" s="148">
        <v>41</v>
      </c>
      <c r="D36" s="172" t="s">
        <v>288</v>
      </c>
      <c r="E36" s="172" t="s">
        <v>18</v>
      </c>
    </row>
    <row r="37" spans="1:5" ht="36" customHeight="1">
      <c r="A37" s="33"/>
      <c r="B37" s="151" t="s">
        <v>252</v>
      </c>
      <c r="C37" s="152"/>
      <c r="D37" s="172" t="s">
        <v>292</v>
      </c>
      <c r="E37" s="172" t="s">
        <v>18</v>
      </c>
    </row>
    <row r="38" spans="1:5" ht="33" customHeight="1">
      <c r="A38" s="33"/>
      <c r="B38" s="151" t="s">
        <v>251</v>
      </c>
      <c r="C38" s="152"/>
      <c r="D38" s="172" t="s">
        <v>291</v>
      </c>
      <c r="E38" s="172" t="s">
        <v>18</v>
      </c>
    </row>
    <row r="39" spans="1:5" ht="21" customHeight="1">
      <c r="A39" s="33"/>
      <c r="B39" s="151" t="s">
        <v>278</v>
      </c>
      <c r="C39" s="152"/>
      <c r="D39" s="172" t="s">
        <v>289</v>
      </c>
      <c r="E39" s="172" t="s">
        <v>18</v>
      </c>
    </row>
    <row r="40" spans="1:5" ht="24.75" customHeight="1">
      <c r="A40" s="33"/>
      <c r="B40" s="151" t="s">
        <v>250</v>
      </c>
      <c r="C40" s="152"/>
      <c r="D40" s="172" t="s">
        <v>297</v>
      </c>
      <c r="E40" s="172" t="s">
        <v>18</v>
      </c>
    </row>
    <row r="41" spans="1:5" ht="25.5" customHeight="1">
      <c r="A41" s="33"/>
      <c r="B41" s="151" t="s">
        <v>294</v>
      </c>
      <c r="C41" s="152"/>
      <c r="D41" s="172" t="s">
        <v>295</v>
      </c>
      <c r="E41" s="172" t="s">
        <v>18</v>
      </c>
    </row>
    <row r="42" spans="1:5" ht="27" customHeight="1">
      <c r="A42" s="33"/>
      <c r="B42" s="151" t="s">
        <v>247</v>
      </c>
      <c r="C42" s="152"/>
      <c r="D42" s="172" t="s">
        <v>293</v>
      </c>
      <c r="E42" s="172" t="s">
        <v>18</v>
      </c>
    </row>
    <row r="43" spans="1:5" ht="25.5" customHeight="1">
      <c r="A43" s="33"/>
      <c r="B43" s="151" t="s">
        <v>253</v>
      </c>
      <c r="C43" s="152"/>
      <c r="D43" s="172" t="s">
        <v>296</v>
      </c>
      <c r="E43" s="172" t="s">
        <v>18</v>
      </c>
    </row>
    <row r="44" spans="1:5" ht="22.5" customHeight="1">
      <c r="A44" s="33"/>
      <c r="B44" s="151" t="s">
        <v>279</v>
      </c>
      <c r="C44" s="152"/>
      <c r="D44" s="172" t="s">
        <v>290</v>
      </c>
      <c r="E44" s="172" t="s">
        <v>18</v>
      </c>
    </row>
    <row r="45" spans="1:5" ht="18" customHeight="1">
      <c r="A45" s="33"/>
      <c r="B45" s="147" t="s">
        <v>22</v>
      </c>
      <c r="C45" s="148">
        <v>42</v>
      </c>
      <c r="D45" s="172" t="s">
        <v>18</v>
      </c>
      <c r="E45" s="172" t="s">
        <v>18</v>
      </c>
    </row>
    <row r="46" spans="1:5" ht="17.25" customHeight="1">
      <c r="A46" s="33"/>
      <c r="B46" s="147" t="s">
        <v>24</v>
      </c>
      <c r="C46" s="148">
        <v>43</v>
      </c>
      <c r="D46" s="172" t="s">
        <v>18</v>
      </c>
      <c r="E46" s="172" t="s">
        <v>18</v>
      </c>
    </row>
    <row r="47" spans="1:5" ht="20.25" customHeight="1">
      <c r="A47" s="33"/>
      <c r="B47" s="147" t="s">
        <v>25</v>
      </c>
      <c r="C47" s="148">
        <v>44</v>
      </c>
      <c r="D47" s="169" t="s">
        <v>18</v>
      </c>
      <c r="E47" s="169" t="s">
        <v>18</v>
      </c>
    </row>
    <row r="48" spans="1:5" ht="18.75" customHeight="1">
      <c r="A48" s="33"/>
      <c r="B48" s="149" t="s">
        <v>26</v>
      </c>
      <c r="C48" s="144">
        <v>50</v>
      </c>
      <c r="D48" s="169" t="s">
        <v>298</v>
      </c>
      <c r="E48" s="169" t="s">
        <v>349</v>
      </c>
    </row>
    <row r="49" spans="1:5" ht="18.75" customHeight="1">
      <c r="A49" s="33"/>
      <c r="B49" s="150" t="s">
        <v>15</v>
      </c>
      <c r="C49" s="146"/>
      <c r="D49" s="145"/>
      <c r="E49" s="145"/>
    </row>
    <row r="50" spans="1:5" ht="18" customHeight="1">
      <c r="A50" s="33"/>
      <c r="B50" s="153" t="s">
        <v>27</v>
      </c>
      <c r="C50" s="148">
        <v>51</v>
      </c>
      <c r="D50" s="172" t="s">
        <v>298</v>
      </c>
      <c r="E50" s="172" t="s">
        <v>349</v>
      </c>
    </row>
    <row r="51" spans="1:5" ht="24" customHeight="1">
      <c r="A51" s="33"/>
      <c r="B51" s="151" t="s">
        <v>308</v>
      </c>
      <c r="C51" s="152"/>
      <c r="D51" s="172" t="s">
        <v>18</v>
      </c>
      <c r="E51" s="172" t="s">
        <v>349</v>
      </c>
    </row>
    <row r="52" spans="1:5" ht="20.25" customHeight="1">
      <c r="A52" s="33"/>
      <c r="B52" s="153" t="s">
        <v>28</v>
      </c>
      <c r="C52" s="148">
        <v>52</v>
      </c>
      <c r="D52" s="172" t="s">
        <v>18</v>
      </c>
      <c r="E52" s="172" t="s">
        <v>18</v>
      </c>
    </row>
    <row r="53" spans="1:5" ht="19.5" customHeight="1">
      <c r="A53" s="33"/>
      <c r="B53" s="153" t="s">
        <v>29</v>
      </c>
      <c r="C53" s="148">
        <v>53</v>
      </c>
      <c r="D53" s="172" t="s">
        <v>18</v>
      </c>
      <c r="E53" s="172" t="s">
        <v>18</v>
      </c>
    </row>
    <row r="54" spans="1:5" ht="19.5" customHeight="1">
      <c r="A54" s="33"/>
      <c r="B54" s="153" t="s">
        <v>30</v>
      </c>
      <c r="C54" s="148">
        <v>54</v>
      </c>
      <c r="D54" s="172" t="s">
        <v>18</v>
      </c>
      <c r="E54" s="172" t="s">
        <v>18</v>
      </c>
    </row>
    <row r="55" spans="1:5" ht="19.5" customHeight="1">
      <c r="A55" s="33"/>
      <c r="B55" s="141" t="s">
        <v>31</v>
      </c>
      <c r="C55" s="148">
        <v>60</v>
      </c>
      <c r="D55" s="169" t="s">
        <v>18</v>
      </c>
      <c r="E55" s="169" t="s">
        <v>18</v>
      </c>
    </row>
    <row r="56" spans="1:5" ht="19.5" customHeight="1">
      <c r="A56" s="33"/>
      <c r="B56" s="149" t="s">
        <v>32</v>
      </c>
      <c r="C56" s="144">
        <v>70</v>
      </c>
      <c r="D56" s="169" t="s">
        <v>18</v>
      </c>
      <c r="E56" s="169" t="s">
        <v>18</v>
      </c>
    </row>
    <row r="57" spans="1:5" ht="13.5" customHeight="1">
      <c r="A57" s="33"/>
      <c r="B57" s="150" t="s">
        <v>15</v>
      </c>
      <c r="C57" s="146"/>
      <c r="D57" s="145"/>
      <c r="E57" s="145"/>
    </row>
    <row r="58" spans="1:5" ht="18.75" customHeight="1">
      <c r="A58" s="33"/>
      <c r="B58" s="141" t="s">
        <v>33</v>
      </c>
      <c r="C58" s="148">
        <v>71</v>
      </c>
      <c r="D58" s="169" t="s">
        <v>18</v>
      </c>
      <c r="E58" s="169" t="s">
        <v>18</v>
      </c>
    </row>
    <row r="59" spans="1:5" ht="25.5" customHeight="1">
      <c r="A59" s="33"/>
      <c r="B59" s="141" t="s">
        <v>34</v>
      </c>
      <c r="C59" s="148">
        <v>72</v>
      </c>
      <c r="D59" s="169" t="s">
        <v>18</v>
      </c>
      <c r="E59" s="169" t="s">
        <v>18</v>
      </c>
    </row>
    <row r="60" spans="1:5" ht="42" customHeight="1">
      <c r="A60" s="33"/>
      <c r="B60" s="141" t="s">
        <v>35</v>
      </c>
      <c r="C60" s="148">
        <v>73</v>
      </c>
      <c r="D60" s="169" t="s">
        <v>18</v>
      </c>
      <c r="E60" s="169" t="s">
        <v>18</v>
      </c>
    </row>
    <row r="61" spans="1:5" ht="29.25" customHeight="1">
      <c r="A61" s="33"/>
      <c r="B61" s="141" t="s">
        <v>36</v>
      </c>
      <c r="C61" s="148">
        <v>74</v>
      </c>
      <c r="D61" s="169" t="s">
        <v>18</v>
      </c>
      <c r="E61" s="169" t="s">
        <v>18</v>
      </c>
    </row>
    <row r="62" spans="1:5" ht="23.25" customHeight="1">
      <c r="A62" s="33"/>
      <c r="B62" s="141" t="s">
        <v>37</v>
      </c>
      <c r="C62" s="148">
        <v>80</v>
      </c>
      <c r="D62" s="172" t="s">
        <v>18</v>
      </c>
      <c r="E62" s="172" t="s">
        <v>18</v>
      </c>
    </row>
    <row r="63" spans="1:5" ht="26.25" customHeight="1">
      <c r="A63" s="33"/>
      <c r="B63" s="149" t="s">
        <v>38</v>
      </c>
      <c r="C63" s="144">
        <v>90</v>
      </c>
      <c r="D63" s="169" t="s">
        <v>18</v>
      </c>
      <c r="E63" s="169" t="s">
        <v>18</v>
      </c>
    </row>
    <row r="64" spans="1:5" ht="18.75" customHeight="1">
      <c r="A64" s="33"/>
      <c r="B64" s="150" t="s">
        <v>15</v>
      </c>
      <c r="C64" s="146"/>
      <c r="D64" s="145"/>
      <c r="E64" s="145"/>
    </row>
    <row r="65" spans="1:5" ht="19.5" customHeight="1">
      <c r="A65" s="33"/>
      <c r="B65" s="141" t="s">
        <v>39</v>
      </c>
      <c r="C65" s="148">
        <v>91</v>
      </c>
      <c r="D65" s="169" t="s">
        <v>18</v>
      </c>
      <c r="E65" s="169" t="s">
        <v>18</v>
      </c>
    </row>
    <row r="66" spans="1:5" ht="14.25" customHeight="1">
      <c r="A66" s="33"/>
      <c r="B66" s="141" t="s">
        <v>40</v>
      </c>
      <c r="C66" s="148">
        <v>92</v>
      </c>
      <c r="D66" s="169" t="s">
        <v>18</v>
      </c>
      <c r="E66" s="169" t="s">
        <v>18</v>
      </c>
    </row>
    <row r="67" spans="1:5" ht="24.75" customHeight="1">
      <c r="A67" s="33"/>
      <c r="B67" s="141" t="s">
        <v>41</v>
      </c>
      <c r="C67" s="148">
        <v>93</v>
      </c>
      <c r="D67" s="169" t="s">
        <v>18</v>
      </c>
      <c r="E67" s="169" t="s">
        <v>18</v>
      </c>
    </row>
    <row r="68" spans="1:5" ht="20.25" customHeight="1">
      <c r="A68" s="33"/>
      <c r="B68" s="141" t="s">
        <v>42</v>
      </c>
      <c r="C68" s="148">
        <v>94</v>
      </c>
      <c r="D68" s="169" t="s">
        <v>18</v>
      </c>
      <c r="E68" s="169" t="s">
        <v>18</v>
      </c>
    </row>
    <row r="69" spans="1:5" ht="20.25" customHeight="1">
      <c r="A69" s="33"/>
      <c r="B69" s="153" t="s">
        <v>43</v>
      </c>
      <c r="C69" s="148">
        <v>95</v>
      </c>
      <c r="D69" s="169" t="s">
        <v>18</v>
      </c>
      <c r="E69" s="169" t="s">
        <v>18</v>
      </c>
    </row>
    <row r="70" spans="1:5" ht="42" customHeight="1">
      <c r="A70" s="33"/>
      <c r="B70" s="154" t="s">
        <v>44</v>
      </c>
      <c r="C70" s="155">
        <v>100</v>
      </c>
      <c r="D70" s="173" t="s">
        <v>299</v>
      </c>
      <c r="E70" s="173" t="s">
        <v>350</v>
      </c>
    </row>
    <row r="71" spans="1:5" ht="24.75" customHeight="1">
      <c r="A71" s="33"/>
      <c r="B71" s="141" t="s">
        <v>45</v>
      </c>
      <c r="C71" s="152"/>
      <c r="D71" s="147"/>
      <c r="E71" s="147"/>
    </row>
    <row r="72" spans="1:5" ht="40.5" customHeight="1">
      <c r="A72" s="33"/>
      <c r="B72" s="141" t="s">
        <v>46</v>
      </c>
      <c r="C72" s="155">
        <v>110</v>
      </c>
      <c r="D72" s="168">
        <v>137.11</v>
      </c>
      <c r="E72" s="168">
        <v>189.81</v>
      </c>
    </row>
    <row r="73" spans="1:5" ht="21" customHeight="1">
      <c r="A73" s="33"/>
      <c r="B73" s="141" t="s">
        <v>47</v>
      </c>
      <c r="C73" s="155">
        <v>120</v>
      </c>
      <c r="D73" s="168">
        <v>340.67</v>
      </c>
      <c r="E73" s="168">
        <v>113.53</v>
      </c>
    </row>
    <row r="74" spans="2:5" ht="27.75" customHeight="1">
      <c r="B74" s="141" t="s">
        <v>48</v>
      </c>
      <c r="C74" s="155">
        <v>130</v>
      </c>
      <c r="D74" s="169" t="s">
        <v>300</v>
      </c>
      <c r="E74" s="169" t="s">
        <v>351</v>
      </c>
    </row>
    <row r="75" spans="2:5" ht="20.25" customHeight="1">
      <c r="B75" s="154" t="s">
        <v>49</v>
      </c>
      <c r="C75" s="155">
        <v>140</v>
      </c>
      <c r="D75" s="174" t="s">
        <v>299</v>
      </c>
      <c r="E75" s="174" t="s">
        <v>350</v>
      </c>
    </row>
    <row r="76" spans="2:5" ht="12">
      <c r="B76" s="81"/>
      <c r="C76" s="82"/>
      <c r="D76" s="165"/>
      <c r="E76" s="165"/>
    </row>
    <row r="77" spans="2:5" ht="12">
      <c r="B77" s="83"/>
      <c r="C77" s="84"/>
      <c r="D77" s="165"/>
      <c r="E77" s="165"/>
    </row>
    <row r="78" spans="2:4" ht="12">
      <c r="B78" s="81" t="s">
        <v>50</v>
      </c>
      <c r="C78" s="82" t="s">
        <v>305</v>
      </c>
      <c r="D78" s="83"/>
    </row>
    <row r="79" spans="2:4" ht="12">
      <c r="B79" s="83"/>
      <c r="C79" s="84"/>
      <c r="D79" s="83"/>
    </row>
    <row r="80" spans="2:4" ht="12">
      <c r="B80" s="83"/>
      <c r="C80" s="84"/>
      <c r="D80" s="83"/>
    </row>
    <row r="81" spans="2:4" ht="12">
      <c r="B81" s="83"/>
      <c r="C81" s="84"/>
      <c r="D81" s="83"/>
    </row>
    <row r="82" spans="2:4" ht="12">
      <c r="B82" s="81" t="s">
        <v>356</v>
      </c>
      <c r="C82" s="82" t="s">
        <v>359</v>
      </c>
      <c r="D82" s="83"/>
    </row>
    <row r="83" spans="2:4" ht="12">
      <c r="B83" s="83"/>
      <c r="C83" s="84"/>
      <c r="D83" s="83"/>
    </row>
    <row r="84" spans="2:4" ht="12">
      <c r="B84" s="83"/>
      <c r="C84" s="84"/>
      <c r="D84" s="83"/>
    </row>
    <row r="85" spans="2:4" ht="12">
      <c r="B85" s="83"/>
      <c r="C85" s="84"/>
      <c r="D85" s="83"/>
    </row>
    <row r="86" spans="2:4" ht="12">
      <c r="B86" s="81" t="s">
        <v>232</v>
      </c>
      <c r="C86" s="82" t="s">
        <v>233</v>
      </c>
      <c r="D86" s="83"/>
    </row>
    <row r="87" spans="2:4" ht="12">
      <c r="B87" s="83"/>
      <c r="C87" s="84"/>
      <c r="D87" s="83"/>
    </row>
    <row r="88" spans="2:5" ht="12">
      <c r="B88" s="83"/>
      <c r="C88" s="84"/>
      <c r="D88" s="83"/>
      <c r="E88" s="83"/>
    </row>
    <row r="89" spans="2:4" ht="12">
      <c r="B89" s="83"/>
      <c r="C89" s="84"/>
      <c r="D89" s="165"/>
    </row>
  </sheetData>
  <sheetProtection/>
  <mergeCells count="2">
    <mergeCell ref="B12:E12"/>
    <mergeCell ref="B13:E13"/>
  </mergeCells>
  <printOptions/>
  <pageMargins left="0.5511811023622047" right="0.6692913385826772" top="0.5511811023622047" bottom="0.5118110236220472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Alexeenko</cp:lastModifiedBy>
  <cp:lastPrinted>2015-07-07T13:31:11Z</cp:lastPrinted>
  <dcterms:created xsi:type="dcterms:W3CDTF">2008-07-10T07:01:31Z</dcterms:created>
  <dcterms:modified xsi:type="dcterms:W3CDTF">2015-07-14T09:47:40Z</dcterms:modified>
  <cp:category/>
  <cp:version/>
  <cp:contentType/>
  <cp:contentStatus/>
  <cp:revision>1</cp:revision>
</cp:coreProperties>
</file>