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6"/>
  </bookViews>
  <sheets>
    <sheet name="Владельцы" sheetId="1" r:id="rId1"/>
    <sheet name="СЧА" sheetId="2" r:id="rId2"/>
    <sheet name="Изменение" sheetId="3" r:id="rId3"/>
    <sheet name="ССА" sheetId="4" r:id="rId4"/>
    <sheet name="Прирост" sheetId="5" r:id="rId5"/>
    <sheet name="Несоблюдение" sheetId="6" r:id="rId6"/>
    <sheet name="Баланс" sheetId="7" r:id="rId7"/>
  </sheets>
  <definedNames/>
  <calcPr fullCalcOnLoad="1"/>
</workbook>
</file>

<file path=xl/sharedStrings.xml><?xml version="1.0" encoding="utf-8"?>
<sst xmlns="http://schemas.openxmlformats.org/spreadsheetml/2006/main" count="878" uniqueCount="375">
  <si>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</si>
  <si>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</si>
  <si>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</si>
  <si>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</si>
  <si>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</si>
  <si>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</si>
  <si>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</t>
  </si>
  <si>
    <t>Открытый паевой инвестиционный фонд акций "ПРОМСВЯЗЬ-АКЦИИ"</t>
  </si>
  <si>
    <t>под управлением Общество с ограниченной ответственностью "Управляющая компания ПРОМСВЯЗЬ"</t>
  </si>
  <si>
    <t xml:space="preserve">Правила доверительного управления паевым инвестиционным фондом № 0336-76034510 зарегистрированы 31.12.2006 ФСФР </t>
  </si>
  <si>
    <t>(в тыс. руб.)</t>
  </si>
  <si>
    <t>Имущество (обязательство)</t>
  </si>
  <si>
    <t>Код стр.</t>
  </si>
  <si>
    <t>На начало года</t>
  </si>
  <si>
    <t>На конец отчетного периода</t>
  </si>
  <si>
    <t>Денежные средства на счетах, всего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</si>
  <si>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</si>
  <si>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</si>
  <si>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</si>
  <si>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</si>
  <si>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</si>
  <si>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</si>
  <si>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 xml:space="preserve">  - акции</t>
  </si>
  <si>
    <t>Акция обыкновенная, Роснефть, рег. номер 1-02-00122-A</t>
  </si>
  <si>
    <t xml:space="preserve">  - облигации</t>
  </si>
  <si>
    <t>Период погашения более 3 лет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</si>
  <si>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</si>
  <si>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</si>
  <si>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</si>
  <si>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</si>
  <si>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</si>
  <si>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</si>
  <si>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</si>
  <si>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</si>
  <si>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</si>
  <si>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</si>
  <si>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</si>
  <si>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>Период погашения до 1 года</t>
  </si>
  <si>
    <t>Период погашения от 1 года до 3 лет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</si>
  <si>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</si>
  <si>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</si>
  <si>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</si>
  <si>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</si>
  <si>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</si>
  <si>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</si>
  <si>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</si>
  <si>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</si>
  <si>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</si>
  <si>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</si>
  <si>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</si>
  <si>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</si>
  <si>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</si>
  <si>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</si>
  <si>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</si>
  <si>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Итого обязательства: (строки 110 + 120 + 130)</t>
  </si>
  <si>
    <t>Генеральный директор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</si>
  <si>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</si>
  <si>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</si>
  <si>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</si>
  <si>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</si>
  <si>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</si>
  <si>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</si>
  <si>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</si>
  <si>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</si>
  <si>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</si>
  <si>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</si>
  <si>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</si>
  <si>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</si>
  <si>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</si>
  <si>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</si>
  <si>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</si>
  <si>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</si>
  <si>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</si>
  <si>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</si>
  <si>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</si>
  <si>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</si>
  <si>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</si>
  <si>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- векселя</t>
  </si>
  <si>
    <t>- иные ценные бумаги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</si>
  <si>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</si>
  <si>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</si>
  <si>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</si>
  <si>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</si>
  <si>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</si>
  <si>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</si>
  <si>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</si>
  <si>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</si>
  <si>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</si>
  <si>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 xml:space="preserve">Открытый паевой инвестиционный фонд акций "ПРОМСВЯЗЬ-АКЦИИ" 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</si>
  <si>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</si>
  <si>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</si>
  <si>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</si>
  <si>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</si>
  <si>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</si>
  <si>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</si>
  <si>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</si>
  <si>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</si>
  <si>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</si>
  <si>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</si>
  <si>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</si>
  <si>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</si>
  <si>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</si>
  <si>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</si>
  <si>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</si>
  <si>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</si>
  <si>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</si>
  <si>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</si>
  <si>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</si>
  <si>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2.2. Несоблюдение ограничений, установленных в процентах от количества размещенных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</si>
  <si>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</si>
  <si>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</si>
  <si>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</si>
  <si>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Генеральный директор ООО "УК ПРОМСВЯЗЬ"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</si>
  <si>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</si>
  <si>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</si>
  <si>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</si>
  <si>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</si>
  <si>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</si>
  <si>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</si>
  <si>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</si>
  <si>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</si>
  <si>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</si>
  <si>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</si>
  <si>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банковских счетах, всего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</si>
  <si>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</si>
  <si>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</si>
  <si>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</si>
  <si>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</si>
  <si>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</si>
  <si>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</si>
  <si>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</si>
  <si>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</si>
  <si>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</si>
  <si>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</si>
  <si>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</si>
  <si>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</si>
  <si>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</si>
  <si>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</si>
  <si>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</si>
  <si>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</si>
  <si>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</si>
  <si>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</si>
  <si>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</si>
  <si>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</si>
  <si>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</si>
  <si>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</si>
  <si>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</si>
  <si>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</si>
  <si>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</si>
  <si>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</si>
  <si>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</si>
  <si>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</si>
  <si>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</si>
  <si>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</si>
  <si>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</si>
  <si>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</si>
  <si>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</si>
  <si>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</si>
  <si>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</si>
  <si>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</si>
  <si>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</si>
  <si>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</si>
  <si>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Вид имущества</t>
  </si>
  <si>
    <t>(указывается текущая дата составления справки)</t>
  </si>
  <si>
    <t>(указывается предыдущая дата составления справки)</t>
  </si>
  <si>
    <t>Активы:</t>
  </si>
  <si>
    <t>Денежные средства на счетах - всего</t>
  </si>
  <si>
    <t>Денежные средства во вкладах - всего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</si>
  <si>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</si>
  <si>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</si>
  <si>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</si>
  <si>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</si>
  <si>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</si>
  <si>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                                      в том числе: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</si>
  <si>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</si>
  <si>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</si>
  <si>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</si>
  <si>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</si>
  <si>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</si>
  <si>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Недвижимое имущество, находящееся на территории Российской Федерации,          -всего</t>
  </si>
  <si>
    <t xml:space="preserve">  - объекты незавершенного строительства</t>
  </si>
  <si>
    <t>Недвижимое имущество, находящееся на территории иностранных государств,          -всего</t>
  </si>
  <si>
    <t>Имущественные права на недвиж. имущество, находящееся на территории Российской Федерации,        -всего</t>
  </si>
  <si>
    <t xml:space="preserve">  - право аренды недвижимого имущества</t>
  </si>
  <si>
    <t>Имущественные права на недвиж. имущество, находящееся на территории иностранных государств,      -всего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</si>
  <si>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</si>
  <si>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</si>
  <si>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</si>
  <si>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</si>
  <si>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</si>
  <si>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>Дебиторская задолженность                          -всего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</si>
  <si>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</si>
  <si>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</si>
  <si>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</si>
  <si>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</si>
  <si>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</si>
  <si>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</si>
  <si>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</si>
  <si>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фондом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</si>
  <si>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</si>
  <si>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</si>
  <si>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</si>
  <si>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</si>
  <si>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</si>
  <si>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</si>
  <si>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</si>
  <si>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</si>
  <si>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</si>
  <si>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</si>
  <si>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</si>
  <si>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</si>
  <si>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</si>
  <si>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</si>
  <si>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</si>
  <si>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</si>
  <si>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</si>
  <si>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</si>
  <si>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</si>
  <si>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</si>
  <si>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Начальник отдела внутреннего учета</t>
  </si>
  <si>
    <t>___________________________  Петрова Е.Ю.</t>
  </si>
  <si>
    <t>1</t>
  </si>
  <si>
    <t>2</t>
  </si>
  <si>
    <t>3</t>
  </si>
  <si>
    <t>4</t>
  </si>
  <si>
    <t>100</t>
  </si>
  <si>
    <t>110</t>
  </si>
  <si>
    <t>120</t>
  </si>
  <si>
    <t>200</t>
  </si>
  <si>
    <t>210</t>
  </si>
  <si>
    <t>220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</si>
  <si>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</si>
  <si>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</si>
  <si>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</si>
  <si>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</si>
  <si>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</si>
  <si>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</si>
  <si>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</si>
  <si>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</si>
  <si>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</si>
  <si>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130</t>
  </si>
  <si>
    <t>140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</si>
  <si>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</si>
  <si>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</si>
  <si>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ОАО "ПРОМСВЯЗЬБАНК"</t>
  </si>
  <si>
    <t>150</t>
  </si>
  <si>
    <t>160</t>
  </si>
  <si>
    <t>170</t>
  </si>
  <si>
    <t>171</t>
  </si>
  <si>
    <t>180</t>
  </si>
  <si>
    <t>190</t>
  </si>
  <si>
    <t>Открытый паевый инвестиционный фонд акций "ПРОМСВЯЗЬ-АКЦИИ"</t>
  </si>
  <si>
    <t xml:space="preserve">ОАО "Промсвязьбанк" </t>
  </si>
  <si>
    <t>Лицензия ФКЦБ России № 21-000-1-00096 от 20,12,2002, Место нахождения управляющей компании: 107076, Москва г, Стромынка ул, дом № 18, корпус 27  ,</t>
  </si>
  <si>
    <t xml:space="preserve">Правила доверительного управления паевым инвестиционным фондом № 0336-76034510 зарегистрированы 31,12,2006 ФСФР </t>
  </si>
  <si>
    <t>(в тыс, руб,)</t>
  </si>
  <si>
    <t>5</t>
  </si>
  <si>
    <t>Уполномоченный представитель ЗАО "ПРСД"</t>
  </si>
  <si>
    <t xml:space="preserve">___________________________ </t>
  </si>
  <si>
    <t>Дата определения стоимости чистых активов</t>
  </si>
  <si>
    <t>Акция обыкновенная, ФСК, рег. номер 1-01-65018-D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</si>
  <si>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</si>
  <si>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</si>
  <si>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</si>
  <si>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</si>
  <si>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</si>
  <si>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Прирост (+) или уменьшение (-) стоимости ценных бумаг, не имеющих признаваемой котировки, всего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</si>
  <si>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</si>
  <si>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</si>
  <si>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</si>
  <si>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</si>
  <si>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</si>
  <si>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</si>
  <si>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</si>
  <si>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Акция обыкновенная, Сбербанк, рег. номер 10301481B</t>
  </si>
  <si>
    <t>______________________  Петрова Е.Ю.</t>
  </si>
  <si>
    <t>_________________________  Петрова Е.Ю.</t>
  </si>
  <si>
    <t>___________________________  Рыбаков А.В.</t>
  </si>
  <si>
    <t>_______________________  Рыбаков А.В.</t>
  </si>
  <si>
    <t>_________________________ Рыбаков А.В.</t>
  </si>
  <si>
    <t>.</t>
  </si>
  <si>
    <t>А.В. Рыбаков</t>
  </si>
  <si>
    <t xml:space="preserve"> Рыбаков А.В.</t>
  </si>
  <si>
    <t>Главный бухгалтер</t>
  </si>
  <si>
    <t xml:space="preserve"> Стародубцева О.Ю.</t>
  </si>
  <si>
    <t xml:space="preserve"> </t>
  </si>
  <si>
    <t>Акция обыкновенная, Магнитогорский металлургический комбинат, рег. номер 1-03-00078-A</t>
  </si>
  <si>
    <t>Акция обыкновенная, Ростелеком, рег. номер 1-01-00124-A</t>
  </si>
  <si>
    <t>Акция обыкновенная, Федгидрогенком, рег. номер 1-01-55038-E</t>
  </si>
  <si>
    <t>Акция обыкновенная, Газпром, рег. номер 1-02-00028-A</t>
  </si>
  <si>
    <t>Акция обыкновенная, ГМК "Норильский никель, рег. номер 1-01-40155-F</t>
  </si>
  <si>
    <t>Акция обыкновенная, Магнит, рег. номер 1-01-60525-P</t>
  </si>
  <si>
    <t>Акция обыкновенная, НОВАТЭК, рег. номер 1-02-00268-E</t>
  </si>
  <si>
    <t>Акция обыкновенная, НЛМК аои, рег. номер 1-01-00102-A</t>
  </si>
  <si>
    <t>58 282 906,25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</si>
  <si>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</si>
  <si>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строительстве объектов недвижимого имущества</t>
  </si>
  <si>
    <t>Акция обыкновенная, Сургутнефтегаз, рег. номер 1-01-00155-A</t>
  </si>
  <si>
    <t>Акция привилегированная, Транснефть, рег. номер 2-01-00206-A</t>
  </si>
  <si>
    <t>30 678,19</t>
  </si>
  <si>
    <t>3 561,78</t>
  </si>
  <si>
    <t>5 434,88</t>
  </si>
  <si>
    <t>3 829,75</t>
  </si>
  <si>
    <t>5 138,90</t>
  </si>
  <si>
    <t>7 077,54</t>
  </si>
  <si>
    <t>3 855,41</t>
  </si>
  <si>
    <t>28 529,12</t>
  </si>
  <si>
    <t>28 523,54</t>
  </si>
  <si>
    <t>59 506.73</t>
  </si>
  <si>
    <t>295.24</t>
  </si>
  <si>
    <t>928.58</t>
  </si>
  <si>
    <t>58 282.91</t>
  </si>
  <si>
    <t>Имущество, составляющее паевой инвестиционные фонд</t>
  </si>
  <si>
    <t>Акция привилегированная, Сбербанк, рег. номер 20301481B</t>
  </si>
  <si>
    <t>Акция обыкновенная, Уралкалий, рег. номер 1-01-00296-А</t>
  </si>
  <si>
    <t xml:space="preserve">Акция привилегированная, Сургутнефтегаз, рег. номер 2-01-00155-А </t>
  </si>
  <si>
    <t>Акция обыкновенная, Мобильные ТелеСистемы, рег. номер 1-01-04715-A</t>
  </si>
  <si>
    <t>Лицензия ФКЦБ России № 21-000-1-00096 от 20.12.2002. Местоположение УК:107076, Москва г, Стромынка ул, дом № 18, корпус 27  .</t>
  </si>
  <si>
    <t>29 379 644,03</t>
  </si>
  <si>
    <t>20 880 429,41</t>
  </si>
  <si>
    <t>529 536,76</t>
  </si>
  <si>
    <t>67 311 657,63</t>
  </si>
  <si>
    <t>на 28.09.2012г.</t>
  </si>
  <si>
    <t>о приросте (об уменьшении) стоимости имущества на  28.09.2012г.</t>
  </si>
  <si>
    <t>о владельцах инвестиционных паев паевого инвестиционного фонда 28.09.2012</t>
  </si>
  <si>
    <t>28.09.2012 (по состоянию на 20:00 МСК)        (руб.)</t>
  </si>
  <si>
    <t>Сумма (оценочная стоимость) на 28.09.2012</t>
  </si>
  <si>
    <t>Сумма (оценочная стоимость) на 27.09.2012</t>
  </si>
  <si>
    <t>186 497.73</t>
  </si>
  <si>
    <t>31 609.06</t>
  </si>
  <si>
    <t>52 836 345.30</t>
  </si>
  <si>
    <t>51 743 883.30</t>
  </si>
  <si>
    <t>15 187 280.69</t>
  </si>
  <si>
    <t>19 401 775.75</t>
  </si>
  <si>
    <t>68 210 123.72</t>
  </si>
  <si>
    <t>71 177 268.11</t>
  </si>
  <si>
    <t>320 582.57</t>
  </si>
  <si>
    <t>3 436 299.46</t>
  </si>
  <si>
    <t>577 883.52</t>
  </si>
  <si>
    <t>804 816.90</t>
  </si>
  <si>
    <t>898 466.09</t>
  </si>
  <si>
    <t>4 241 116.36</t>
  </si>
  <si>
    <t>67 311 657.63</t>
  </si>
  <si>
    <t>66 936 151.75</t>
  </si>
  <si>
    <t>2 462.25</t>
  </si>
  <si>
    <t>2 448.80</t>
  </si>
  <si>
    <t>52 836,35</t>
  </si>
  <si>
    <t>47 160,75</t>
  </si>
  <si>
    <t>2 625,82</t>
  </si>
  <si>
    <t>4 583,99</t>
  </si>
  <si>
    <t>Акция обыкновенная, ВТБ, рег. номер 10401000B</t>
  </si>
  <si>
    <t>1 408,7</t>
  </si>
  <si>
    <t>5 189,83</t>
  </si>
  <si>
    <t>3 532,99</t>
  </si>
  <si>
    <t>7 130,54</t>
  </si>
  <si>
    <t>5 843,81</t>
  </si>
  <si>
    <t>3 961,97</t>
  </si>
  <si>
    <t>3 708,25</t>
  </si>
  <si>
    <t>3 164,79</t>
  </si>
  <si>
    <t>1 320,17</t>
  </si>
  <si>
    <t>2 102,05</t>
  </si>
  <si>
    <t>1 874,98</t>
  </si>
  <si>
    <t>5 675,6</t>
  </si>
  <si>
    <t>2 804,56</t>
  </si>
  <si>
    <t>1 759,73</t>
  </si>
  <si>
    <t>1 111,3</t>
  </si>
  <si>
    <t>15 187,28</t>
  </si>
  <si>
    <t>68 210,12</t>
  </si>
  <si>
    <t xml:space="preserve"> о стоимости активов на 28.09.2012г.</t>
  </si>
  <si>
    <t>Справка о несоблюдении требований к составу и структуре активов на 28.09.2012г.</t>
  </si>
  <si>
    <t>68 210.12</t>
  </si>
  <si>
    <t>320.58</t>
  </si>
  <si>
    <t>577.88</t>
  </si>
  <si>
    <t>67 311.66</t>
  </si>
  <si>
    <t>составляющего паевой инвестиционный фонд на 28.09.2012г.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</si>
</sst>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d\ mmmm\ yyyy\ &quot;г.&quot;"/>
    <numFmt numFmtId="175" formatCode="0.000000"/>
    <numFmt numFmtId="176" formatCode="0.00;[Red]\-0.00"/>
    <numFmt numFmtId="177" formatCode="0.0;[Red]\-0.0"/>
    <numFmt numFmtId="178" formatCode="#,##0.00_ ;\-#,##0.00\ "/>
    <numFmt numFmtId="179" formatCode="#,##0.00&quot;р.&quot;"/>
    <numFmt numFmtId="180" formatCode="#,##0_ ;\-#,##0\ "/>
    <numFmt numFmtId="181" formatCode="#,##0.0_ ;\-#,##0.0\ "/>
    <numFmt numFmtId="182" formatCode="#,##0.000_ ;\-#,##0.000\ "/>
    <numFmt numFmtId="183" formatCode="#,##0.0000_ ;\-#,##0.0000\ "/>
    <numFmt numFmtId="184" formatCode="#,##0.00000_ ;\-#,##0.00000\ "/>
    <numFmt numFmtId="185" formatCode="#,##0.000000_ ;\-#,##0.000000\ "/>
    <numFmt numFmtId="186" formatCode="#,##0.0"/>
    <numFmt numFmtId="187" formatCode="#,##0.000"/>
    <numFmt numFmtId="188" formatCode="#,##0.0000"/>
    <numFmt numFmtId="189" formatCode="#,##0.000000"/>
    <numFmt numFmtId="190" formatCode="#,##0.0000000"/>
    <numFmt numFmtId="191" formatCode="#,##0.00_р_."/>
  </numFmts>
  <fonts count="56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u val="single"/>
      <sz val="9"/>
      <name val="Arial"/>
      <family val="2"/>
    </font>
    <font>
      <sz val="10"/>
      <name val="Arial"/>
      <family val="2"/>
    </font>
    <font>
      <sz val="12"/>
      <color indexed="60"/>
      <name val="Times New Roman"/>
      <family val="1"/>
    </font>
    <font>
      <sz val="8"/>
      <color indexed="6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b/>
      <sz val="5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 horizontal="left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32" borderId="0" applyNumberFormat="0" applyBorder="0" applyAlignment="0" applyProtection="0"/>
  </cellStyleXfs>
  <cellXfs count="241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55" applyFont="1">
      <alignment/>
      <protection/>
    </xf>
    <xf numFmtId="0" fontId="9" fillId="0" borderId="0" xfId="55" applyFont="1">
      <alignment/>
      <protection/>
    </xf>
    <xf numFmtId="0" fontId="9" fillId="0" borderId="0" xfId="55" applyFont="1" applyBorder="1">
      <alignment/>
      <protection/>
    </xf>
    <xf numFmtId="0" fontId="11" fillId="0" borderId="0" xfId="55" applyFont="1">
      <alignment/>
      <protection/>
    </xf>
    <xf numFmtId="0" fontId="13" fillId="0" borderId="0" xfId="55" applyFont="1" applyBorder="1" applyAlignment="1">
      <alignment horizontal="center" wrapText="1"/>
      <protection/>
    </xf>
    <xf numFmtId="0" fontId="12" fillId="0" borderId="0" xfId="55" applyFont="1" applyBorder="1" applyAlignment="1">
      <alignment horizontal="center" wrapText="1"/>
      <protection/>
    </xf>
    <xf numFmtId="0" fontId="7" fillId="0" borderId="0" xfId="55" applyFont="1" applyBorder="1" applyAlignment="1">
      <alignment horizontal="center" wrapText="1"/>
      <protection/>
    </xf>
    <xf numFmtId="4" fontId="9" fillId="0" borderId="0" xfId="55" applyNumberFormat="1" applyFont="1" applyBorder="1" applyAlignment="1">
      <alignment horizontal="center"/>
      <protection/>
    </xf>
    <xf numFmtId="10" fontId="9" fillId="0" borderId="0" xfId="55" applyNumberFormat="1" applyFont="1" applyBorder="1" applyAlignment="1">
      <alignment horizontal="center"/>
      <protection/>
    </xf>
    <xf numFmtId="0" fontId="9" fillId="0" borderId="0" xfId="55" applyFont="1" applyBorder="1" applyAlignment="1">
      <alignment horizontal="center"/>
      <protection/>
    </xf>
    <xf numFmtId="49" fontId="9" fillId="0" borderId="0" xfId="55" applyNumberFormat="1" applyFont="1" applyBorder="1" applyAlignment="1">
      <alignment horizontal="center"/>
      <protection/>
    </xf>
    <xf numFmtId="0" fontId="9" fillId="0" borderId="0" xfId="55" applyFont="1" applyBorder="1" applyAlignment="1">
      <alignment horizontal="left" wrapText="1"/>
      <protection/>
    </xf>
    <xf numFmtId="0" fontId="7" fillId="0" borderId="0" xfId="55" applyFont="1" applyAlignment="1">
      <alignment/>
      <protection/>
    </xf>
    <xf numFmtId="0" fontId="9" fillId="0" borderId="0" xfId="55" applyFont="1" applyBorder="1" applyAlignment="1">
      <alignment horizontal="left"/>
      <protection/>
    </xf>
    <xf numFmtId="0" fontId="9" fillId="0" borderId="0" xfId="55" applyFont="1" applyAlignment="1">
      <alignment wrapText="1"/>
      <protection/>
    </xf>
    <xf numFmtId="0" fontId="7" fillId="0" borderId="0" xfId="55" applyFont="1" applyAlignment="1">
      <alignment wrapText="1"/>
      <protection/>
    </xf>
    <xf numFmtId="0" fontId="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11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 indent="1"/>
    </xf>
    <xf numFmtId="0" fontId="2" fillId="0" borderId="10" xfId="0" applyNumberFormat="1" applyFont="1" applyBorder="1" applyAlignment="1">
      <alignment horizontal="left" wrapText="1" indent="1"/>
    </xf>
    <xf numFmtId="164" fontId="15" fillId="0" borderId="11" xfId="0" applyNumberFormat="1" applyFont="1" applyBorder="1" applyAlignment="1">
      <alignment horizontal="center" vertical="top"/>
    </xf>
    <xf numFmtId="164" fontId="15" fillId="0" borderId="10" xfId="0" applyNumberFormat="1" applyFont="1" applyBorder="1" applyAlignment="1">
      <alignment horizontal="center" vertical="top"/>
    </xf>
    <xf numFmtId="1" fontId="15" fillId="0" borderId="10" xfId="0" applyNumberFormat="1" applyFont="1" applyBorder="1" applyAlignment="1">
      <alignment horizontal="center" vertical="top"/>
    </xf>
    <xf numFmtId="1" fontId="15" fillId="0" borderId="11" xfId="0" applyNumberFormat="1" applyFont="1" applyBorder="1" applyAlignment="1">
      <alignment horizontal="center" vertical="top"/>
    </xf>
    <xf numFmtId="0" fontId="15" fillId="0" borderId="12" xfId="0" applyNumberFormat="1" applyFont="1" applyBorder="1" applyAlignment="1">
      <alignment horizontal="center" vertical="top"/>
    </xf>
    <xf numFmtId="168" fontId="15" fillId="0" borderId="10" xfId="0" applyNumberFormat="1" applyFont="1" applyBorder="1" applyAlignment="1">
      <alignment horizontal="right" vertical="top"/>
    </xf>
    <xf numFmtId="0" fontId="15" fillId="0" borderId="10" xfId="0" applyNumberFormat="1" applyFont="1" applyBorder="1" applyAlignment="1">
      <alignment horizontal="center" vertical="top"/>
    </xf>
    <xf numFmtId="0" fontId="15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wrapText="1"/>
    </xf>
    <xf numFmtId="1" fontId="15" fillId="0" borderId="10" xfId="0" applyNumberFormat="1" applyFont="1" applyBorder="1" applyAlignment="1">
      <alignment horizontal="center" vertical="top"/>
    </xf>
    <xf numFmtId="4" fontId="0" fillId="0" borderId="0" xfId="0" applyNumberFormat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4" fontId="0" fillId="0" borderId="0" xfId="0" applyNumberFormat="1" applyAlignment="1">
      <alignment horizontal="center" vertical="center" wrapText="1"/>
    </xf>
    <xf numFmtId="4" fontId="5" fillId="0" borderId="0" xfId="0" applyNumberFormat="1" applyFont="1" applyAlignment="1">
      <alignment horizontal="left" vertical="center" wrapText="1"/>
    </xf>
    <xf numFmtId="0" fontId="0" fillId="0" borderId="11" xfId="53" applyBorder="1" applyAlignment="1">
      <alignment vertical="top"/>
      <protection/>
    </xf>
    <xf numFmtId="0" fontId="0" fillId="0" borderId="11" xfId="53" applyBorder="1" applyAlignment="1">
      <alignment horizontal="center" vertical="top"/>
      <protection/>
    </xf>
    <xf numFmtId="0" fontId="0" fillId="0" borderId="10" xfId="53" applyBorder="1" applyAlignment="1">
      <alignment wrapText="1"/>
      <protection/>
    </xf>
    <xf numFmtId="0" fontId="0" fillId="0" borderId="10" xfId="53" applyBorder="1" applyAlignment="1">
      <alignment horizontal="center" vertical="top"/>
      <protection/>
    </xf>
    <xf numFmtId="0" fontId="4" fillId="0" borderId="10" xfId="53" applyFont="1" applyBorder="1" applyAlignment="1">
      <alignment wrapText="1"/>
      <protection/>
    </xf>
    <xf numFmtId="168" fontId="15" fillId="0" borderId="10" xfId="0" applyNumberFormat="1" applyFont="1" applyBorder="1" applyAlignment="1">
      <alignment horizontal="right" vertical="top"/>
    </xf>
    <xf numFmtId="4" fontId="15" fillId="33" borderId="0" xfId="0" applyNumberFormat="1" applyFont="1" applyFill="1" applyBorder="1" applyAlignment="1">
      <alignment horizontal="right" vertical="top" wrapText="1"/>
    </xf>
    <xf numFmtId="3" fontId="15" fillId="0" borderId="10" xfId="0" applyNumberFormat="1" applyFont="1" applyBorder="1" applyAlignment="1">
      <alignment horizontal="right" vertical="top"/>
    </xf>
    <xf numFmtId="0" fontId="0" fillId="0" borderId="11" xfId="54" applyNumberFormat="1" applyFont="1" applyBorder="1" applyAlignment="1">
      <alignment horizontal="right" vertical="top"/>
      <protection/>
    </xf>
    <xf numFmtId="0" fontId="4" fillId="0" borderId="10" xfId="54" applyNumberFormat="1" applyFont="1" applyBorder="1" applyAlignment="1">
      <alignment horizontal="right" vertical="top"/>
      <protection/>
    </xf>
    <xf numFmtId="0" fontId="0" fillId="0" borderId="0" xfId="57">
      <alignment/>
      <protection/>
    </xf>
    <xf numFmtId="0" fontId="0" fillId="0" borderId="0" xfId="57" applyNumberFormat="1" applyAlignment="1">
      <alignment horizontal="right"/>
      <protection/>
    </xf>
    <xf numFmtId="0" fontId="18" fillId="0" borderId="11" xfId="57" applyNumberFormat="1" applyFont="1" applyBorder="1" applyAlignment="1">
      <alignment horizontal="center" vertical="center" wrapText="1"/>
      <protection/>
    </xf>
    <xf numFmtId="0" fontId="5" fillId="0" borderId="12" xfId="57" applyNumberFormat="1" applyFont="1" applyBorder="1" applyAlignment="1">
      <alignment horizontal="center" vertical="center" wrapText="1"/>
      <protection/>
    </xf>
    <xf numFmtId="1" fontId="21" fillId="0" borderId="10" xfId="57" applyNumberFormat="1" applyFont="1" applyBorder="1" applyAlignment="1">
      <alignment horizontal="center" vertical="center"/>
      <protection/>
    </xf>
    <xf numFmtId="0" fontId="0" fillId="0" borderId="10" xfId="57" applyNumberFormat="1" applyFont="1" applyBorder="1" applyAlignment="1">
      <alignment horizontal="center" vertical="top"/>
      <protection/>
    </xf>
    <xf numFmtId="0" fontId="0" fillId="0" borderId="10" xfId="57" applyFont="1" applyBorder="1" applyAlignment="1">
      <alignment horizontal="left"/>
      <protection/>
    </xf>
    <xf numFmtId="164" fontId="6" fillId="0" borderId="11" xfId="57" applyNumberFormat="1" applyFont="1" applyBorder="1" applyAlignment="1">
      <alignment horizontal="center" vertical="top"/>
      <protection/>
    </xf>
    <xf numFmtId="0" fontId="5" fillId="0" borderId="11" xfId="57" applyNumberFormat="1" applyFont="1" applyBorder="1" applyAlignment="1">
      <alignment horizontal="right" vertical="center"/>
      <protection/>
    </xf>
    <xf numFmtId="0" fontId="5" fillId="0" borderId="12" xfId="57" applyFont="1" applyBorder="1" applyAlignment="1">
      <alignment horizontal="left"/>
      <protection/>
    </xf>
    <xf numFmtId="0" fontId="6" fillId="0" borderId="12" xfId="57" applyNumberFormat="1" applyFont="1" applyBorder="1" applyAlignment="1">
      <alignment horizontal="center" vertical="top"/>
      <protection/>
    </xf>
    <xf numFmtId="0" fontId="5" fillId="0" borderId="12" xfId="57" applyNumberFormat="1" applyFont="1" applyBorder="1" applyAlignment="1">
      <alignment horizontal="right" vertical="center"/>
      <protection/>
    </xf>
    <xf numFmtId="0" fontId="5" fillId="0" borderId="10" xfId="57" applyFont="1" applyBorder="1" applyAlignment="1">
      <alignment horizontal="left"/>
      <protection/>
    </xf>
    <xf numFmtId="164" fontId="6" fillId="0" borderId="10" xfId="57" applyNumberFormat="1" applyFont="1" applyBorder="1" applyAlignment="1">
      <alignment horizontal="center" vertical="top"/>
      <protection/>
    </xf>
    <xf numFmtId="0" fontId="5" fillId="0" borderId="10" xfId="57" applyNumberFormat="1" applyFont="1" applyBorder="1" applyAlignment="1">
      <alignment horizontal="right" vertical="center"/>
      <protection/>
    </xf>
    <xf numFmtId="0" fontId="18" fillId="0" borderId="10" xfId="57" applyNumberFormat="1" applyFont="1" applyBorder="1" applyAlignment="1">
      <alignment horizontal="right" vertical="center"/>
      <protection/>
    </xf>
    <xf numFmtId="1" fontId="6" fillId="0" borderId="10" xfId="57" applyNumberFormat="1" applyFont="1" applyBorder="1" applyAlignment="1">
      <alignment horizontal="center" vertical="top"/>
      <protection/>
    </xf>
    <xf numFmtId="1" fontId="6" fillId="0" borderId="11" xfId="57" applyNumberFormat="1" applyFont="1" applyBorder="1" applyAlignment="1">
      <alignment horizontal="center" vertical="top"/>
      <protection/>
    </xf>
    <xf numFmtId="0" fontId="18" fillId="0" borderId="11" xfId="57" applyNumberFormat="1" applyFont="1" applyBorder="1" applyAlignment="1">
      <alignment horizontal="right" vertical="center"/>
      <protection/>
    </xf>
    <xf numFmtId="0" fontId="6" fillId="0" borderId="10" xfId="57" applyNumberFormat="1" applyFont="1" applyBorder="1" applyAlignment="1">
      <alignment horizontal="center" vertical="top"/>
      <protection/>
    </xf>
    <xf numFmtId="168" fontId="5" fillId="0" borderId="10" xfId="57" applyNumberFormat="1" applyFont="1" applyBorder="1" applyAlignment="1">
      <alignment horizontal="right" vertical="center"/>
      <protection/>
    </xf>
    <xf numFmtId="0" fontId="0" fillId="0" borderId="11" xfId="56" applyNumberFormat="1" applyFont="1" applyBorder="1" applyAlignment="1">
      <alignment horizontal="left" vertical="top"/>
      <protection/>
    </xf>
    <xf numFmtId="1" fontId="0" fillId="0" borderId="11" xfId="56" applyNumberFormat="1" applyFont="1" applyBorder="1" applyAlignment="1">
      <alignment horizontal="center" vertical="top"/>
      <protection/>
    </xf>
    <xf numFmtId="2" fontId="0" fillId="0" borderId="11" xfId="56" applyNumberFormat="1" applyFont="1" applyBorder="1" applyAlignment="1">
      <alignment horizontal="right" vertical="center"/>
      <protection/>
    </xf>
    <xf numFmtId="0" fontId="0" fillId="0" borderId="11" xfId="56" applyNumberFormat="1" applyFont="1" applyBorder="1" applyAlignment="1">
      <alignment horizontal="left" vertical="center" indent="1"/>
      <protection/>
    </xf>
    <xf numFmtId="0" fontId="0" fillId="0" borderId="12" xfId="56" applyFont="1" applyBorder="1" applyAlignment="1">
      <alignment horizontal="left"/>
      <protection/>
    </xf>
    <xf numFmtId="0" fontId="0" fillId="0" borderId="12" xfId="56" applyNumberFormat="1" applyFont="1" applyBorder="1" applyAlignment="1">
      <alignment horizontal="center" vertical="top"/>
      <protection/>
    </xf>
    <xf numFmtId="0" fontId="0" fillId="0" borderId="10" xfId="56" applyFont="1" applyBorder="1" applyAlignment="1">
      <alignment horizontal="left"/>
      <protection/>
    </xf>
    <xf numFmtId="1" fontId="0" fillId="0" borderId="10" xfId="56" applyNumberFormat="1" applyFont="1" applyBorder="1" applyAlignment="1">
      <alignment horizontal="center" vertical="top"/>
      <protection/>
    </xf>
    <xf numFmtId="0" fontId="22" fillId="0" borderId="10" xfId="56" applyNumberFormat="1" applyFont="1" applyBorder="1" applyAlignment="1">
      <alignment horizontal="left" wrapText="1"/>
      <protection/>
    </xf>
    <xf numFmtId="0" fontId="0" fillId="0" borderId="10" xfId="56" applyNumberFormat="1" applyFont="1" applyBorder="1" applyAlignment="1">
      <alignment horizontal="center" vertical="top"/>
      <protection/>
    </xf>
    <xf numFmtId="0" fontId="0" fillId="0" borderId="10" xfId="56" applyNumberFormat="1" applyFont="1" applyBorder="1" applyAlignment="1">
      <alignment horizontal="right" vertical="center"/>
      <protection/>
    </xf>
    <xf numFmtId="0" fontId="0" fillId="0" borderId="11" xfId="56" applyNumberFormat="1" applyFont="1" applyBorder="1" applyAlignment="1">
      <alignment horizontal="right" vertical="center"/>
      <protection/>
    </xf>
    <xf numFmtId="0" fontId="0" fillId="0" borderId="11" xfId="56" applyNumberFormat="1" applyFont="1" applyBorder="1" applyAlignment="1">
      <alignment horizontal="left" wrapText="1"/>
      <protection/>
    </xf>
    <xf numFmtId="0" fontId="0" fillId="0" borderId="12" xfId="56" applyNumberFormat="1" applyFont="1" applyBorder="1" applyAlignment="1">
      <alignment horizontal="left" wrapText="1"/>
      <protection/>
    </xf>
    <xf numFmtId="0" fontId="0" fillId="0" borderId="11" xfId="56" applyNumberFormat="1" applyFont="1" applyBorder="1" applyAlignment="1">
      <alignment horizontal="left" wrapText="1" indent="1"/>
      <protection/>
    </xf>
    <xf numFmtId="0" fontId="0" fillId="0" borderId="12" xfId="56" applyFont="1" applyBorder="1" applyAlignment="1">
      <alignment horizontal="left" indent="1"/>
      <protection/>
    </xf>
    <xf numFmtId="0" fontId="0" fillId="0" borderId="14" xfId="56" applyNumberFormat="1" applyFont="1" applyBorder="1" applyAlignment="1">
      <alignment horizontal="right" vertical="center"/>
      <protection/>
    </xf>
    <xf numFmtId="0" fontId="0" fillId="0" borderId="10" xfId="56" applyNumberFormat="1" applyFont="1" applyBorder="1" applyAlignment="1">
      <alignment horizontal="left" wrapText="1" indent="2"/>
      <protection/>
    </xf>
    <xf numFmtId="0" fontId="22" fillId="0" borderId="10" xfId="56" applyNumberFormat="1" applyFont="1" applyBorder="1" applyAlignment="1">
      <alignment horizontal="left" wrapText="1" indent="3"/>
      <protection/>
    </xf>
    <xf numFmtId="0" fontId="0" fillId="0" borderId="10" xfId="56" applyNumberFormat="1" applyFont="1" applyBorder="1" applyAlignment="1">
      <alignment horizontal="left" wrapText="1" indent="1"/>
      <protection/>
    </xf>
    <xf numFmtId="0" fontId="4" fillId="0" borderId="10" xfId="56" applyNumberFormat="1" applyFont="1" applyBorder="1" applyAlignment="1">
      <alignment horizontal="left" wrapText="1"/>
      <protection/>
    </xf>
    <xf numFmtId="1" fontId="4" fillId="0" borderId="10" xfId="56" applyNumberFormat="1" applyFont="1" applyBorder="1" applyAlignment="1">
      <alignment horizontal="center" vertical="top"/>
      <protection/>
    </xf>
    <xf numFmtId="0" fontId="4" fillId="0" borderId="10" xfId="56" applyNumberFormat="1" applyFont="1" applyBorder="1" applyAlignment="1">
      <alignment horizontal="right" vertical="center"/>
      <protection/>
    </xf>
    <xf numFmtId="2" fontId="4" fillId="0" borderId="10" xfId="56" applyNumberFormat="1" applyFont="1" applyBorder="1" applyAlignment="1">
      <alignment horizontal="right" vertical="center"/>
      <protection/>
    </xf>
    <xf numFmtId="166" fontId="0" fillId="0" borderId="11" xfId="56" applyNumberFormat="1" applyFont="1" applyBorder="1" applyAlignment="1">
      <alignment horizontal="right" vertical="center"/>
      <protection/>
    </xf>
    <xf numFmtId="0" fontId="4" fillId="0" borderId="0" xfId="56" applyNumberFormat="1" applyFont="1" applyBorder="1" applyAlignment="1">
      <alignment horizontal="left" wrapText="1"/>
      <protection/>
    </xf>
    <xf numFmtId="1" fontId="4" fillId="0" borderId="0" xfId="56" applyNumberFormat="1" applyFont="1" applyBorder="1" applyAlignment="1">
      <alignment horizontal="center" vertical="top"/>
      <protection/>
    </xf>
    <xf numFmtId="0" fontId="4" fillId="0" borderId="0" xfId="56" applyNumberFormat="1" applyFont="1" applyBorder="1" applyAlignment="1">
      <alignment horizontal="right" vertical="center"/>
      <protection/>
    </xf>
    <xf numFmtId="2" fontId="4" fillId="0" borderId="0" xfId="56" applyNumberFormat="1" applyFont="1" applyBorder="1" applyAlignment="1">
      <alignment horizontal="right" vertical="center"/>
      <protection/>
    </xf>
    <xf numFmtId="0" fontId="0" fillId="0" borderId="0" xfId="56" applyNumberFormat="1" applyFont="1" applyBorder="1" applyAlignment="1">
      <alignment horizontal="left" vertical="center" indent="1"/>
      <protection/>
    </xf>
    <xf numFmtId="166" fontId="0" fillId="0" borderId="10" xfId="56" applyNumberFormat="1" applyFont="1" applyBorder="1" applyAlignment="1">
      <alignment horizontal="right" vertical="center"/>
      <protection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5" fillId="0" borderId="10" xfId="57" applyNumberFormat="1" applyFont="1" applyBorder="1" applyAlignment="1">
      <alignment horizontal="left" wrapText="1"/>
      <protection/>
    </xf>
    <xf numFmtId="0" fontId="18" fillId="0" borderId="10" xfId="57" applyFont="1" applyBorder="1" applyAlignment="1">
      <alignment horizontal="left"/>
      <protection/>
    </xf>
    <xf numFmtId="0" fontId="18" fillId="0" borderId="10" xfId="57" applyNumberFormat="1" applyFont="1" applyBorder="1" applyAlignment="1">
      <alignment horizontal="left" wrapText="1"/>
      <protection/>
    </xf>
    <xf numFmtId="0" fontId="5" fillId="0" borderId="12" xfId="57" applyNumberFormat="1" applyFont="1" applyBorder="1" applyAlignment="1">
      <alignment horizontal="left" wrapText="1"/>
      <protection/>
    </xf>
    <xf numFmtId="0" fontId="5" fillId="0" borderId="11" xfId="57" applyNumberFormat="1" applyFont="1" applyBorder="1" applyAlignment="1">
      <alignment horizontal="left" wrapText="1"/>
      <protection/>
    </xf>
    <xf numFmtId="0" fontId="5" fillId="0" borderId="10" xfId="57" applyFont="1" applyBorder="1" applyAlignment="1">
      <alignment horizontal="left"/>
      <protection/>
    </xf>
    <xf numFmtId="0" fontId="5" fillId="0" borderId="11" xfId="57" applyNumberFormat="1" applyFont="1" applyBorder="1" applyAlignment="1">
      <alignment horizontal="left" vertical="top"/>
      <protection/>
    </xf>
    <xf numFmtId="0" fontId="5" fillId="0" borderId="12" xfId="57" applyFont="1" applyBorder="1" applyAlignment="1">
      <alignment horizontal="left"/>
      <protection/>
    </xf>
    <xf numFmtId="0" fontId="19" fillId="0" borderId="10" xfId="57" applyNumberFormat="1" applyFont="1" applyBorder="1" applyAlignment="1">
      <alignment horizontal="center" vertical="center" wrapText="1"/>
      <protection/>
    </xf>
    <xf numFmtId="1" fontId="21" fillId="0" borderId="10" xfId="57" applyNumberFormat="1" applyFont="1" applyBorder="1" applyAlignment="1">
      <alignment horizontal="center" vertical="center"/>
      <protection/>
    </xf>
    <xf numFmtId="0" fontId="4" fillId="0" borderId="0" xfId="0" applyNumberFormat="1" applyFont="1" applyAlignment="1">
      <alignment horizontal="left" vertical="center" wrapText="1"/>
    </xf>
    <xf numFmtId="0" fontId="20" fillId="0" borderId="0" xfId="57" applyFont="1" applyAlignment="1">
      <alignment horizontal="left"/>
      <protection/>
    </xf>
    <xf numFmtId="0" fontId="18" fillId="0" borderId="10" xfId="57" applyNumberFormat="1" applyFont="1" applyBorder="1" applyAlignment="1">
      <alignment horizontal="center" vertical="center"/>
      <protection/>
    </xf>
    <xf numFmtId="0" fontId="5" fillId="0" borderId="0" xfId="0" applyNumberFormat="1" applyFont="1" applyAlignment="1">
      <alignment horizontal="left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9" fillId="0" borderId="15" xfId="55" applyFont="1" applyBorder="1" applyAlignment="1">
      <alignment horizontal="center" vertical="top" wrapText="1"/>
      <protection/>
    </xf>
    <xf numFmtId="0" fontId="9" fillId="0" borderId="16" xfId="55" applyFont="1" applyBorder="1" applyAlignment="1">
      <alignment horizontal="center" vertical="top" wrapText="1"/>
      <protection/>
    </xf>
    <xf numFmtId="0" fontId="9" fillId="0" borderId="17" xfId="55" applyFont="1" applyBorder="1" applyAlignment="1">
      <alignment horizontal="center" vertical="top" wrapText="1"/>
      <protection/>
    </xf>
    <xf numFmtId="0" fontId="9" fillId="0" borderId="15" xfId="55" applyFont="1" applyBorder="1" applyAlignment="1">
      <alignment horizontal="center"/>
      <protection/>
    </xf>
    <xf numFmtId="0" fontId="9" fillId="0" borderId="16" xfId="55" applyFont="1" applyBorder="1" applyAlignment="1">
      <alignment horizontal="center"/>
      <protection/>
    </xf>
    <xf numFmtId="0" fontId="9" fillId="0" borderId="17" xfId="55" applyFont="1" applyBorder="1" applyAlignment="1">
      <alignment horizontal="center"/>
      <protection/>
    </xf>
    <xf numFmtId="49" fontId="9" fillId="0" borderId="15" xfId="55" applyNumberFormat="1" applyFont="1" applyBorder="1" applyAlignment="1">
      <alignment horizontal="center"/>
      <protection/>
    </xf>
    <xf numFmtId="49" fontId="9" fillId="0" borderId="16" xfId="55" applyNumberFormat="1" applyFont="1" applyBorder="1" applyAlignment="1">
      <alignment horizontal="center"/>
      <protection/>
    </xf>
    <xf numFmtId="49" fontId="9" fillId="0" borderId="17" xfId="55" applyNumberFormat="1" applyFont="1" applyBorder="1" applyAlignment="1">
      <alignment horizontal="center"/>
      <protection/>
    </xf>
    <xf numFmtId="0" fontId="11" fillId="0" borderId="15" xfId="55" applyFont="1" applyBorder="1" applyAlignment="1">
      <alignment horizontal="center" vertical="top" wrapText="1"/>
      <protection/>
    </xf>
    <xf numFmtId="0" fontId="11" fillId="0" borderId="16" xfId="55" applyFont="1" applyBorder="1" applyAlignment="1">
      <alignment horizontal="center" vertical="top" wrapText="1"/>
      <protection/>
    </xf>
    <xf numFmtId="0" fontId="11" fillId="0" borderId="17" xfId="55" applyFont="1" applyBorder="1" applyAlignment="1">
      <alignment horizontal="center" vertical="top" wrapText="1"/>
      <protection/>
    </xf>
    <xf numFmtId="10" fontId="16" fillId="0" borderId="15" xfId="55" applyNumberFormat="1" applyFont="1" applyBorder="1" applyAlignment="1">
      <alignment horizontal="center"/>
      <protection/>
    </xf>
    <xf numFmtId="10" fontId="16" fillId="0" borderId="16" xfId="55" applyNumberFormat="1" applyFont="1" applyBorder="1" applyAlignment="1">
      <alignment horizontal="center"/>
      <protection/>
    </xf>
    <xf numFmtId="10" fontId="16" fillId="0" borderId="17" xfId="55" applyNumberFormat="1" applyFont="1" applyBorder="1" applyAlignment="1">
      <alignment horizontal="center"/>
      <protection/>
    </xf>
    <xf numFmtId="0" fontId="10" fillId="0" borderId="0" xfId="55" applyFont="1" applyAlignment="1">
      <alignment horizontal="center"/>
      <protection/>
    </xf>
    <xf numFmtId="0" fontId="7" fillId="0" borderId="13" xfId="55" applyFont="1" applyBorder="1" applyAlignment="1">
      <alignment horizontal="center"/>
      <protection/>
    </xf>
    <xf numFmtId="0" fontId="7" fillId="0" borderId="18" xfId="55" applyFont="1" applyBorder="1" applyAlignment="1">
      <alignment horizontal="center" wrapText="1"/>
      <protection/>
    </xf>
    <xf numFmtId="0" fontId="7" fillId="0" borderId="15" xfId="55" applyFont="1" applyBorder="1" applyAlignment="1">
      <alignment horizontal="left" wrapText="1"/>
      <protection/>
    </xf>
    <xf numFmtId="0" fontId="7" fillId="0" borderId="16" xfId="55" applyFont="1" applyBorder="1" applyAlignment="1">
      <alignment horizontal="left" wrapText="1"/>
      <protection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49" fontId="16" fillId="0" borderId="15" xfId="55" applyNumberFormat="1" applyFont="1" applyBorder="1" applyAlignment="1">
      <alignment horizontal="center"/>
      <protection/>
    </xf>
    <xf numFmtId="49" fontId="16" fillId="0" borderId="16" xfId="55" applyNumberFormat="1" applyFont="1" applyBorder="1" applyAlignment="1">
      <alignment horizontal="center"/>
      <protection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7" fillId="0" borderId="18" xfId="55" applyFont="1" applyBorder="1" applyAlignment="1">
      <alignment horizontal="center"/>
      <protection/>
    </xf>
    <xf numFmtId="0" fontId="9" fillId="0" borderId="13" xfId="55" applyFont="1" applyBorder="1" applyAlignment="1">
      <alignment horizontal="center"/>
      <protection/>
    </xf>
    <xf numFmtId="0" fontId="9" fillId="0" borderId="13" xfId="55" applyFont="1" applyBorder="1" applyAlignment="1">
      <alignment horizontal="center" wrapText="1"/>
      <protection/>
    </xf>
    <xf numFmtId="4" fontId="9" fillId="0" borderId="13" xfId="55" applyNumberFormat="1" applyFont="1" applyBorder="1" applyAlignment="1">
      <alignment horizontal="center" wrapText="1"/>
      <protection/>
    </xf>
    <xf numFmtId="0" fontId="5" fillId="0" borderId="10" xfId="52" applyNumberFormat="1" applyFont="1" applyBorder="1" applyAlignment="1">
      <alignment horizontal="left" wrapText="1"/>
      <protection/>
    </xf>
    <xf numFmtId="0" fontId="0" fillId="0" borderId="10" xfId="52" applyNumberFormat="1" applyFont="1" applyBorder="1" applyAlignment="1">
      <alignment horizontal="center" vertical="top"/>
      <protection/>
    </xf>
    <xf numFmtId="0" fontId="0" fillId="0" borderId="10" xfId="52" applyFont="1" applyBorder="1" applyAlignment="1">
      <alignment horizontal="left"/>
      <protection/>
    </xf>
    <xf numFmtId="0" fontId="5" fillId="0" borderId="11" xfId="52" applyNumberFormat="1" applyFont="1" applyBorder="1" applyAlignment="1">
      <alignment horizontal="left" vertical="top"/>
      <protection/>
    </xf>
    <xf numFmtId="164" fontId="6" fillId="0" borderId="11" xfId="52" applyNumberFormat="1" applyFont="1" applyBorder="1" applyAlignment="1">
      <alignment horizontal="center" vertical="top"/>
      <protection/>
    </xf>
    <xf numFmtId="2" fontId="5" fillId="0" borderId="11" xfId="52" applyNumberFormat="1" applyFont="1" applyBorder="1" applyAlignment="1">
      <alignment horizontal="right" vertical="center"/>
      <protection/>
    </xf>
    <xf numFmtId="0" fontId="5" fillId="0" borderId="12" xfId="52" applyFont="1" applyBorder="1" applyAlignment="1">
      <alignment horizontal="left"/>
      <protection/>
    </xf>
    <xf numFmtId="0" fontId="6" fillId="0" borderId="12" xfId="52" applyNumberFormat="1" applyFont="1" applyBorder="1" applyAlignment="1">
      <alignment horizontal="center" vertical="top"/>
      <protection/>
    </xf>
    <xf numFmtId="0" fontId="5" fillId="0" borderId="12" xfId="52" applyNumberFormat="1" applyFont="1" applyBorder="1" applyAlignment="1">
      <alignment horizontal="right" vertical="center"/>
      <protection/>
    </xf>
    <xf numFmtId="0" fontId="5" fillId="0" borderId="10" xfId="52" applyFont="1" applyBorder="1" applyAlignment="1">
      <alignment horizontal="left"/>
      <protection/>
    </xf>
    <xf numFmtId="164" fontId="6" fillId="0" borderId="10" xfId="52" applyNumberFormat="1" applyFont="1" applyBorder="1" applyAlignment="1">
      <alignment horizontal="center" vertical="top"/>
      <protection/>
    </xf>
    <xf numFmtId="2" fontId="5" fillId="0" borderId="10" xfId="52" applyNumberFormat="1" applyFont="1" applyBorder="1" applyAlignment="1">
      <alignment horizontal="right" vertical="center"/>
      <protection/>
    </xf>
    <xf numFmtId="0" fontId="5" fillId="0" borderId="10" xfId="52" applyNumberFormat="1" applyFont="1" applyBorder="1" applyAlignment="1">
      <alignment horizontal="right" vertical="center"/>
      <protection/>
    </xf>
    <xf numFmtId="0" fontId="5" fillId="0" borderId="11" xfId="52" applyNumberFormat="1" applyFont="1" applyBorder="1" applyAlignment="1">
      <alignment horizontal="right" vertical="center"/>
      <protection/>
    </xf>
    <xf numFmtId="0" fontId="5" fillId="0" borderId="11" xfId="52" applyNumberFormat="1" applyFont="1" applyBorder="1" applyAlignment="1">
      <alignment horizontal="left" wrapText="1"/>
      <protection/>
    </xf>
    <xf numFmtId="0" fontId="5" fillId="0" borderId="12" xfId="52" applyNumberFormat="1" applyFont="1" applyBorder="1" applyAlignment="1">
      <alignment horizontal="left" wrapText="1"/>
      <protection/>
    </xf>
    <xf numFmtId="0" fontId="23" fillId="0" borderId="10" xfId="52" applyNumberFormat="1" applyFont="1" applyBorder="1" applyAlignment="1">
      <alignment horizontal="left" wrapText="1" indent="2"/>
      <protection/>
    </xf>
    <xf numFmtId="0" fontId="6" fillId="0" borderId="10" xfId="52" applyNumberFormat="1" applyFont="1" applyBorder="1" applyAlignment="1">
      <alignment horizontal="center" vertical="top"/>
      <protection/>
    </xf>
    <xf numFmtId="0" fontId="5" fillId="0" borderId="10" xfId="52" applyNumberFormat="1" applyFont="1" applyBorder="1" applyAlignment="1">
      <alignment horizontal="left" wrapText="1" indent="1"/>
      <protection/>
    </xf>
    <xf numFmtId="0" fontId="5" fillId="0" borderId="10" xfId="52" applyNumberFormat="1" applyFont="1" applyBorder="1" applyAlignment="1">
      <alignment horizontal="left" wrapText="1" indent="2"/>
      <protection/>
    </xf>
    <xf numFmtId="0" fontId="6" fillId="0" borderId="13" xfId="52" applyNumberFormat="1" applyFont="1" applyBorder="1" applyAlignment="1">
      <alignment horizontal="center" vertical="top"/>
      <protection/>
    </xf>
    <xf numFmtId="0" fontId="18" fillId="0" borderId="10" xfId="52" applyNumberFormat="1" applyFont="1" applyBorder="1" applyAlignment="1">
      <alignment horizontal="left" wrapText="1"/>
      <protection/>
    </xf>
    <xf numFmtId="1" fontId="6" fillId="0" borderId="10" xfId="52" applyNumberFormat="1" applyFont="1" applyBorder="1" applyAlignment="1">
      <alignment horizontal="center" vertical="top"/>
      <protection/>
    </xf>
    <xf numFmtId="0" fontId="18" fillId="0" borderId="11" xfId="52" applyNumberFormat="1" applyFont="1" applyBorder="1" applyAlignment="1">
      <alignment horizontal="right" vertical="center"/>
      <protection/>
    </xf>
    <xf numFmtId="0" fontId="18" fillId="0" borderId="10" xfId="52" applyNumberFormat="1" applyFont="1" applyBorder="1" applyAlignment="1">
      <alignment horizontal="right" vertical="center"/>
      <protection/>
    </xf>
    <xf numFmtId="4" fontId="2" fillId="33" borderId="10" xfId="0" applyNumberFormat="1" applyFont="1" applyFill="1" applyBorder="1" applyAlignment="1">
      <alignment horizontal="right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аланс" xfId="52"/>
    <cellStyle name="Обычный_Изменение" xfId="53"/>
    <cellStyle name="Обычный_Изменение_1" xfId="54"/>
    <cellStyle name="Обычный_Справка о несоблюдении" xfId="55"/>
    <cellStyle name="Обычный_ССА" xfId="56"/>
    <cellStyle name="Обычный_СЧА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5"/>
  <sheetViews>
    <sheetView zoomScalePageLayoutView="0" workbookViewId="0" topLeftCell="A7">
      <selection activeCell="G15" sqref="G15"/>
    </sheetView>
  </sheetViews>
  <sheetFormatPr defaultColWidth="10.66015625" defaultRowHeight="11.25"/>
  <cols>
    <col min="1" max="1" width="2.33203125" style="0" customWidth="1"/>
    <col min="2" max="2" width="79.66015625" style="0" customWidth="1"/>
    <col min="3" max="3" width="9.83203125" style="1" customWidth="1"/>
    <col min="4" max="5" width="16.5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203</v>
      </c>
    </row>
    <row r="3" spans="2:5" s="4" customFormat="1" ht="12" customHeight="1">
      <c r="B3" s="5"/>
      <c r="E3" s="7" t="s">
        <v>1</v>
      </c>
    </row>
    <row r="4" spans="2:5" s="4" customFormat="1" ht="12" customHeight="1">
      <c r="B4" s="5"/>
      <c r="E4" s="7" t="s">
        <v>2</v>
      </c>
    </row>
    <row r="5" spans="2:5" s="4" customFormat="1" ht="12" customHeight="1">
      <c r="B5" s="5"/>
      <c r="E5" s="7" t="s">
        <v>3</v>
      </c>
    </row>
    <row r="6" spans="2:5" s="4" customFormat="1" ht="12" customHeight="1">
      <c r="B6" s="5"/>
      <c r="E6" s="7" t="s">
        <v>4</v>
      </c>
    </row>
    <row r="7" spans="2:5" s="4" customFormat="1" ht="12" customHeight="1">
      <c r="B7" s="5"/>
      <c r="E7" s="7" t="s">
        <v>5</v>
      </c>
    </row>
    <row r="8" spans="2:5" s="4" customFormat="1" ht="12" customHeight="1">
      <c r="B8" s="162" t="s">
        <v>144</v>
      </c>
      <c r="C8" s="162"/>
      <c r="D8" s="162"/>
      <c r="E8" s="162"/>
    </row>
    <row r="9" spans="2:5" s="4" customFormat="1" ht="12" customHeight="1">
      <c r="B9" s="163" t="s">
        <v>324</v>
      </c>
      <c r="C9" s="163"/>
      <c r="D9" s="163"/>
      <c r="E9" s="163"/>
    </row>
    <row r="10" spans="2:5" ht="12" customHeight="1">
      <c r="B10" s="10" t="s">
        <v>7</v>
      </c>
      <c r="C10" s="11"/>
      <c r="D10" s="11"/>
      <c r="E10" s="11"/>
    </row>
    <row r="11" spans="2:5" ht="11.25" customHeight="1">
      <c r="B11" s="12" t="s">
        <v>8</v>
      </c>
      <c r="C11" s="11"/>
      <c r="D11" s="11"/>
      <c r="E11" s="11"/>
    </row>
    <row r="12" spans="2:5" s="13" customFormat="1" ht="9" customHeight="1">
      <c r="B12" s="164" t="s">
        <v>243</v>
      </c>
      <c r="C12" s="165"/>
      <c r="D12" s="165"/>
      <c r="E12" s="165"/>
    </row>
    <row r="13" spans="2:5" ht="11.25" customHeight="1">
      <c r="B13" s="165" t="s">
        <v>9</v>
      </c>
      <c r="C13" s="165"/>
      <c r="D13" s="165"/>
      <c r="E13" s="165"/>
    </row>
    <row r="15" spans="2:5" ht="36.75" customHeight="1">
      <c r="B15" s="36" t="s">
        <v>58</v>
      </c>
      <c r="C15" s="16" t="s">
        <v>148</v>
      </c>
      <c r="D15" s="16" t="s">
        <v>204</v>
      </c>
      <c r="E15" s="16" t="s">
        <v>205</v>
      </c>
    </row>
    <row r="16" spans="2:5" ht="11.25">
      <c r="B16" s="17">
        <v>1</v>
      </c>
      <c r="C16" s="17">
        <v>2</v>
      </c>
      <c r="D16" s="17">
        <v>3</v>
      </c>
      <c r="E16" s="17">
        <v>4</v>
      </c>
    </row>
    <row r="17" spans="2:5" ht="48" customHeight="1">
      <c r="B17" s="69" t="s">
        <v>206</v>
      </c>
      <c r="C17" s="77">
        <v>100</v>
      </c>
      <c r="D17" s="79">
        <f>D19+D20+D21+D23</f>
        <v>23027.532349999998</v>
      </c>
      <c r="E17" s="79">
        <f>E19+E20+E21+E23</f>
        <v>27337.511099999996</v>
      </c>
    </row>
    <row r="18" spans="2:5" ht="14.25" customHeight="1">
      <c r="B18" s="70" t="s">
        <v>207</v>
      </c>
      <c r="C18" s="80"/>
      <c r="D18" s="81"/>
      <c r="E18" s="81"/>
    </row>
    <row r="19" spans="2:5" ht="32.25" customHeight="1">
      <c r="B19" s="70" t="s">
        <v>208</v>
      </c>
      <c r="C19" s="76">
        <v>110</v>
      </c>
      <c r="D19" s="79">
        <v>21702.98343</v>
      </c>
      <c r="E19" s="79">
        <v>26472.88211</v>
      </c>
    </row>
    <row r="20" spans="2:5" ht="54.75" customHeight="1">
      <c r="B20" s="70" t="s">
        <v>209</v>
      </c>
      <c r="C20" s="76">
        <v>120</v>
      </c>
      <c r="D20" s="79">
        <v>16.11161</v>
      </c>
      <c r="E20" s="79">
        <v>16.11161</v>
      </c>
    </row>
    <row r="21" spans="2:5" ht="26.25" customHeight="1">
      <c r="B21" s="70" t="s">
        <v>210</v>
      </c>
      <c r="C21" s="76">
        <v>130</v>
      </c>
      <c r="D21" s="79">
        <v>568.94217</v>
      </c>
      <c r="E21" s="105">
        <v>109.02224</v>
      </c>
    </row>
    <row r="22" spans="2:5" ht="57" customHeight="1">
      <c r="B22" s="70" t="s">
        <v>211</v>
      </c>
      <c r="C22" s="76">
        <v>140</v>
      </c>
      <c r="D22" s="79">
        <v>0</v>
      </c>
      <c r="E22" s="79">
        <v>0</v>
      </c>
    </row>
    <row r="23" spans="2:5" ht="21.75" customHeight="1">
      <c r="B23" s="70" t="s">
        <v>212</v>
      </c>
      <c r="C23" s="76">
        <v>150</v>
      </c>
      <c r="D23" s="79">
        <v>739.49514</v>
      </c>
      <c r="E23" s="79">
        <v>739.49514</v>
      </c>
    </row>
    <row r="24" spans="2:5" ht="41.25" customHeight="1">
      <c r="B24" s="70" t="s">
        <v>213</v>
      </c>
      <c r="C24" s="76">
        <v>200</v>
      </c>
      <c r="D24" s="107">
        <f>D26+D27+D28+D30</f>
        <v>555</v>
      </c>
      <c r="E24" s="81">
        <f>E26+E27+E28+E29+E30</f>
        <v>627</v>
      </c>
    </row>
    <row r="25" spans="2:5" ht="11.25" customHeight="1">
      <c r="B25" s="70" t="s">
        <v>207</v>
      </c>
      <c r="C25" s="80"/>
      <c r="D25" s="107"/>
      <c r="E25" s="81"/>
    </row>
    <row r="26" spans="2:5" ht="24" customHeight="1">
      <c r="B26" s="70" t="s">
        <v>214</v>
      </c>
      <c r="C26" s="76">
        <v>210</v>
      </c>
      <c r="D26" s="107">
        <v>549</v>
      </c>
      <c r="E26" s="81">
        <v>618</v>
      </c>
    </row>
    <row r="27" spans="2:5" ht="52.5" customHeight="1">
      <c r="B27" s="70" t="s">
        <v>215</v>
      </c>
      <c r="C27" s="76">
        <v>220</v>
      </c>
      <c r="D27" s="107">
        <v>3</v>
      </c>
      <c r="E27" s="81">
        <v>3</v>
      </c>
    </row>
    <row r="28" spans="2:5" ht="28.5" customHeight="1">
      <c r="B28" s="70" t="s">
        <v>216</v>
      </c>
      <c r="C28" s="76">
        <v>230</v>
      </c>
      <c r="D28" s="107">
        <v>2</v>
      </c>
      <c r="E28" s="81">
        <v>5</v>
      </c>
    </row>
    <row r="29" spans="2:5" ht="48" customHeight="1">
      <c r="B29" s="70" t="s">
        <v>217</v>
      </c>
      <c r="C29" s="76">
        <v>240</v>
      </c>
      <c r="D29" s="107">
        <v>0</v>
      </c>
      <c r="E29" s="81">
        <v>0</v>
      </c>
    </row>
    <row r="30" spans="2:5" ht="19.5" customHeight="1">
      <c r="B30" s="70" t="s">
        <v>218</v>
      </c>
      <c r="C30" s="76">
        <v>250</v>
      </c>
      <c r="D30" s="107">
        <v>1</v>
      </c>
      <c r="E30" s="81">
        <v>1</v>
      </c>
    </row>
    <row r="33" ht="11.25">
      <c r="B33" s="18"/>
    </row>
    <row r="34" spans="2:5" ht="17.25" customHeight="1">
      <c r="B34" s="88" t="s">
        <v>55</v>
      </c>
      <c r="C34" s="89" t="s">
        <v>279</v>
      </c>
      <c r="D34" s="90"/>
      <c r="E34" s="90"/>
    </row>
    <row r="35" spans="2:5" ht="12">
      <c r="B35" s="90"/>
      <c r="C35" s="91"/>
      <c r="D35" s="90"/>
      <c r="E35" s="90"/>
    </row>
    <row r="36" spans="2:5" ht="12">
      <c r="B36" s="90"/>
      <c r="C36" s="91"/>
      <c r="D36" s="90"/>
      <c r="E36" s="90"/>
    </row>
    <row r="37" spans="2:5" ht="12">
      <c r="B37" s="90"/>
      <c r="C37" s="91"/>
      <c r="D37" s="90"/>
      <c r="E37" s="90"/>
    </row>
    <row r="38" spans="2:5" ht="12">
      <c r="B38" s="88" t="s">
        <v>219</v>
      </c>
      <c r="C38" s="89" t="s">
        <v>276</v>
      </c>
      <c r="D38" s="90"/>
      <c r="E38" s="90"/>
    </row>
    <row r="39" spans="2:5" ht="12">
      <c r="B39" s="90"/>
      <c r="C39" s="91"/>
      <c r="D39" s="90"/>
      <c r="E39" s="90"/>
    </row>
    <row r="40" spans="2:5" ht="12">
      <c r="B40" s="90"/>
      <c r="C40" s="91"/>
      <c r="D40" s="90"/>
      <c r="E40" s="90"/>
    </row>
    <row r="41" spans="2:5" ht="12">
      <c r="B41" s="90"/>
      <c r="C41" s="91"/>
      <c r="D41" s="90"/>
      <c r="E41" s="90"/>
    </row>
    <row r="42" spans="2:5" ht="12">
      <c r="B42" s="88" t="s">
        <v>257</v>
      </c>
      <c r="C42" s="89" t="s">
        <v>258</v>
      </c>
      <c r="D42" s="90"/>
      <c r="E42" s="90"/>
    </row>
    <row r="43" spans="2:5" ht="12">
      <c r="B43" s="90"/>
      <c r="C43" s="91"/>
      <c r="D43" s="90"/>
      <c r="E43" s="90"/>
    </row>
    <row r="44" spans="2:5" ht="12">
      <c r="B44" s="90"/>
      <c r="C44" s="91"/>
      <c r="D44" s="90"/>
      <c r="E44" s="90"/>
    </row>
    <row r="45" spans="2:5" ht="12">
      <c r="B45" s="90"/>
      <c r="C45" s="91"/>
      <c r="D45" s="90"/>
      <c r="E45" s="90"/>
    </row>
  </sheetData>
  <sheetProtection/>
  <mergeCells count="4">
    <mergeCell ref="B8:E8"/>
    <mergeCell ref="B9:E9"/>
    <mergeCell ref="B12:E12"/>
    <mergeCell ref="B13:E13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1"/>
  <sheetViews>
    <sheetView zoomScalePageLayoutView="0" workbookViewId="0" topLeftCell="A1">
      <selection activeCell="K26" sqref="K26"/>
    </sheetView>
  </sheetViews>
  <sheetFormatPr defaultColWidth="10.66015625" defaultRowHeight="11.25"/>
  <cols>
    <col min="1" max="1" width="2.33203125" style="0" customWidth="1"/>
    <col min="2" max="2" width="40.33203125" style="0" customWidth="1"/>
    <col min="3" max="3" width="10" style="0" customWidth="1"/>
    <col min="4" max="4" width="5" style="0" customWidth="1"/>
    <col min="5" max="5" width="5.16015625" style="0" customWidth="1"/>
    <col min="6" max="6" width="20.16015625" style="0" customWidth="1"/>
    <col min="7" max="7" width="4.5" style="1" customWidth="1"/>
    <col min="8" max="9" width="20.83203125" style="0" customWidth="1"/>
  </cols>
  <sheetData>
    <row r="1" spans="2:7" ht="10.5" customHeight="1">
      <c r="B1" s="10" t="s">
        <v>158</v>
      </c>
      <c r="G1"/>
    </row>
    <row r="2" ht="12">
      <c r="B2" s="10" t="s">
        <v>159</v>
      </c>
    </row>
    <row r="3" ht="12">
      <c r="B3" s="10" t="s">
        <v>160</v>
      </c>
    </row>
    <row r="4" spans="2:7" ht="12" customHeight="1">
      <c r="B4" s="10" t="s">
        <v>251</v>
      </c>
      <c r="G4"/>
    </row>
    <row r="5" spans="2:3" s="13" customFormat="1" ht="18" customHeight="1">
      <c r="B5" s="165" t="s">
        <v>9</v>
      </c>
      <c r="C5" s="165"/>
    </row>
    <row r="6" spans="2:7" ht="11.25" customHeight="1">
      <c r="B6" s="176" t="s">
        <v>92</v>
      </c>
      <c r="C6" s="176"/>
      <c r="D6" s="176"/>
      <c r="E6" s="176"/>
      <c r="F6" s="176"/>
      <c r="G6"/>
    </row>
    <row r="7" spans="2:6" s="13" customFormat="1" ht="14.25" customHeight="1">
      <c r="B7" s="164" t="s">
        <v>161</v>
      </c>
      <c r="C7" s="165"/>
      <c r="D7" s="165"/>
      <c r="E7" s="165"/>
      <c r="F7" s="165"/>
    </row>
    <row r="8" spans="2:6" s="13" customFormat="1" ht="9" customHeight="1">
      <c r="B8" s="165" t="s">
        <v>242</v>
      </c>
      <c r="C8" s="165"/>
      <c r="D8" s="165"/>
      <c r="E8" s="165"/>
      <c r="F8" s="165"/>
    </row>
    <row r="9" spans="2:9" ht="11.25">
      <c r="B9" s="177" t="s">
        <v>259</v>
      </c>
      <c r="C9" s="177"/>
      <c r="D9" s="177"/>
      <c r="E9" s="177"/>
      <c r="F9" s="177"/>
      <c r="G9" s="110"/>
      <c r="H9" s="110"/>
      <c r="I9" s="111" t="s">
        <v>325</v>
      </c>
    </row>
    <row r="10" spans="2:9" ht="17.25" customHeight="1">
      <c r="B10" s="178" t="s">
        <v>162</v>
      </c>
      <c r="C10" s="178"/>
      <c r="D10" s="178"/>
      <c r="E10" s="178"/>
      <c r="F10" s="178"/>
      <c r="G10" s="174" t="s">
        <v>12</v>
      </c>
      <c r="H10" s="112" t="s">
        <v>326</v>
      </c>
      <c r="I10" s="112" t="s">
        <v>327</v>
      </c>
    </row>
    <row r="11" spans="2:9" ht="26.25" customHeight="1">
      <c r="B11" s="178"/>
      <c r="C11" s="178"/>
      <c r="D11" s="178"/>
      <c r="E11" s="178"/>
      <c r="F11" s="178"/>
      <c r="G11" s="174"/>
      <c r="H11" s="113" t="s">
        <v>163</v>
      </c>
      <c r="I11" s="113" t="s">
        <v>164</v>
      </c>
    </row>
    <row r="12" spans="2:9" ht="18" customHeight="1">
      <c r="B12" s="175">
        <v>1</v>
      </c>
      <c r="C12" s="175"/>
      <c r="D12" s="175"/>
      <c r="E12" s="175"/>
      <c r="F12" s="175"/>
      <c r="G12" s="114">
        <v>2</v>
      </c>
      <c r="H12" s="114">
        <v>3</v>
      </c>
      <c r="I12" s="114">
        <v>4</v>
      </c>
    </row>
    <row r="13" spans="2:9" ht="11.25">
      <c r="B13" s="167" t="s">
        <v>165</v>
      </c>
      <c r="C13" s="167"/>
      <c r="D13" s="167"/>
      <c r="E13" s="167"/>
      <c r="F13" s="167"/>
      <c r="G13" s="115"/>
      <c r="H13" s="116"/>
      <c r="I13" s="116"/>
    </row>
    <row r="14" spans="2:9" ht="9.75" customHeight="1">
      <c r="B14" s="172" t="s">
        <v>166</v>
      </c>
      <c r="C14" s="172"/>
      <c r="D14" s="172"/>
      <c r="E14" s="172"/>
      <c r="F14" s="172"/>
      <c r="G14" s="117">
        <v>10</v>
      </c>
      <c r="H14" s="118" t="s">
        <v>328</v>
      </c>
      <c r="I14" s="118" t="s">
        <v>329</v>
      </c>
    </row>
    <row r="15" spans="2:9" ht="9" customHeight="1">
      <c r="B15" s="173" t="s">
        <v>16</v>
      </c>
      <c r="C15" s="173"/>
      <c r="D15" s="173"/>
      <c r="E15" s="173"/>
      <c r="F15" s="173"/>
      <c r="G15" s="120"/>
      <c r="H15" s="121"/>
      <c r="I15" s="119"/>
    </row>
    <row r="16" spans="2:9" ht="11.25">
      <c r="B16" s="171" t="s">
        <v>17</v>
      </c>
      <c r="C16" s="171"/>
      <c r="D16" s="171"/>
      <c r="E16" s="171"/>
      <c r="F16" s="171"/>
      <c r="G16" s="123">
        <v>11</v>
      </c>
      <c r="H16" s="124" t="s">
        <v>328</v>
      </c>
      <c r="I16" s="124" t="s">
        <v>329</v>
      </c>
    </row>
    <row r="17" spans="2:9" ht="11.25">
      <c r="B17" s="171" t="s">
        <v>18</v>
      </c>
      <c r="C17" s="171"/>
      <c r="D17" s="171"/>
      <c r="E17" s="171"/>
      <c r="F17" s="171"/>
      <c r="G17" s="123">
        <v>12</v>
      </c>
      <c r="H17" s="124" t="s">
        <v>19</v>
      </c>
      <c r="I17" s="124" t="s">
        <v>19</v>
      </c>
    </row>
    <row r="18" spans="2:9" ht="9.75" customHeight="1">
      <c r="B18" s="172" t="s">
        <v>167</v>
      </c>
      <c r="C18" s="172"/>
      <c r="D18" s="172"/>
      <c r="E18" s="172"/>
      <c r="F18" s="172"/>
      <c r="G18" s="117">
        <v>20</v>
      </c>
      <c r="H18" s="118" t="s">
        <v>19</v>
      </c>
      <c r="I18" s="118" t="s">
        <v>19</v>
      </c>
    </row>
    <row r="19" spans="2:9" ht="9" customHeight="1">
      <c r="B19" s="173" t="s">
        <v>16</v>
      </c>
      <c r="C19" s="173"/>
      <c r="D19" s="173"/>
      <c r="E19" s="173"/>
      <c r="F19" s="173"/>
      <c r="G19" s="120"/>
      <c r="H19" s="121"/>
      <c r="I19" s="119"/>
    </row>
    <row r="20" spans="2:9" ht="11.25">
      <c r="B20" s="171" t="s">
        <v>17</v>
      </c>
      <c r="C20" s="171"/>
      <c r="D20" s="171"/>
      <c r="E20" s="171"/>
      <c r="F20" s="171"/>
      <c r="G20" s="123">
        <v>21</v>
      </c>
      <c r="H20" s="124" t="s">
        <v>19</v>
      </c>
      <c r="I20" s="124" t="s">
        <v>19</v>
      </c>
    </row>
    <row r="21" spans="2:9" ht="11.25">
      <c r="B21" s="171" t="s">
        <v>18</v>
      </c>
      <c r="C21" s="171"/>
      <c r="D21" s="171"/>
      <c r="E21" s="171"/>
      <c r="F21" s="171"/>
      <c r="G21" s="123">
        <v>22</v>
      </c>
      <c r="H21" s="124" t="s">
        <v>19</v>
      </c>
      <c r="I21" s="124" t="s">
        <v>19</v>
      </c>
    </row>
    <row r="22" spans="2:9" ht="11.25" customHeight="1">
      <c r="B22" s="166" t="s">
        <v>168</v>
      </c>
      <c r="C22" s="166"/>
      <c r="D22" s="166"/>
      <c r="E22" s="166"/>
      <c r="F22" s="166"/>
      <c r="G22" s="123">
        <v>30</v>
      </c>
      <c r="H22" s="118" t="s">
        <v>19</v>
      </c>
      <c r="I22" s="118" t="s">
        <v>19</v>
      </c>
    </row>
    <row r="23" spans="2:9" ht="11.25" customHeight="1">
      <c r="B23" s="166" t="s">
        <v>169</v>
      </c>
      <c r="C23" s="166"/>
      <c r="D23" s="166"/>
      <c r="E23" s="166"/>
      <c r="F23" s="166"/>
      <c r="G23" s="123">
        <v>40</v>
      </c>
      <c r="H23" s="118" t="s">
        <v>19</v>
      </c>
      <c r="I23" s="118" t="s">
        <v>19</v>
      </c>
    </row>
    <row r="24" spans="2:9" ht="11.25" customHeight="1">
      <c r="B24" s="166" t="s">
        <v>170</v>
      </c>
      <c r="C24" s="166"/>
      <c r="D24" s="166"/>
      <c r="E24" s="166"/>
      <c r="F24" s="166"/>
      <c r="G24" s="123">
        <v>50</v>
      </c>
      <c r="H24" s="118" t="s">
        <v>19</v>
      </c>
      <c r="I24" s="118" t="s">
        <v>19</v>
      </c>
    </row>
    <row r="25" spans="2:9" ht="11.25" customHeight="1">
      <c r="B25" s="166" t="s">
        <v>171</v>
      </c>
      <c r="C25" s="166"/>
      <c r="D25" s="166"/>
      <c r="E25" s="166"/>
      <c r="F25" s="166"/>
      <c r="G25" s="123">
        <v>60</v>
      </c>
      <c r="H25" s="118" t="s">
        <v>19</v>
      </c>
      <c r="I25" s="118" t="s">
        <v>19</v>
      </c>
    </row>
    <row r="26" spans="2:9" ht="11.25" customHeight="1">
      <c r="B26" s="166" t="s">
        <v>172</v>
      </c>
      <c r="C26" s="166"/>
      <c r="D26" s="166"/>
      <c r="E26" s="166"/>
      <c r="F26" s="166"/>
      <c r="G26" s="123">
        <v>70</v>
      </c>
      <c r="H26" s="118" t="s">
        <v>330</v>
      </c>
      <c r="I26" s="118" t="s">
        <v>331</v>
      </c>
    </row>
    <row r="27" spans="2:9" ht="11.25" customHeight="1">
      <c r="B27" s="166" t="s">
        <v>34</v>
      </c>
      <c r="C27" s="166"/>
      <c r="D27" s="166"/>
      <c r="E27" s="166"/>
      <c r="F27" s="166"/>
      <c r="G27" s="123">
        <v>80</v>
      </c>
      <c r="H27" s="118" t="s">
        <v>19</v>
      </c>
      <c r="I27" s="118" t="s">
        <v>19</v>
      </c>
    </row>
    <row r="28" spans="2:9" ht="11.25" customHeight="1">
      <c r="B28" s="166" t="s">
        <v>173</v>
      </c>
      <c r="C28" s="166"/>
      <c r="D28" s="166"/>
      <c r="E28" s="166"/>
      <c r="F28" s="166"/>
      <c r="G28" s="123">
        <v>90</v>
      </c>
      <c r="H28" s="125" t="s">
        <v>19</v>
      </c>
      <c r="I28" s="125" t="s">
        <v>19</v>
      </c>
    </row>
    <row r="29" spans="2:9" ht="11.25" customHeight="1">
      <c r="B29" s="166" t="s">
        <v>174</v>
      </c>
      <c r="C29" s="166"/>
      <c r="D29" s="166"/>
      <c r="E29" s="166"/>
      <c r="F29" s="166"/>
      <c r="G29" s="123">
        <v>91</v>
      </c>
      <c r="H29" s="124" t="s">
        <v>19</v>
      </c>
      <c r="I29" s="124" t="s">
        <v>19</v>
      </c>
    </row>
    <row r="30" spans="2:9" ht="11.25" customHeight="1">
      <c r="B30" s="166" t="s">
        <v>175</v>
      </c>
      <c r="C30" s="166"/>
      <c r="D30" s="166"/>
      <c r="E30" s="166"/>
      <c r="F30" s="166"/>
      <c r="G30" s="123">
        <v>92</v>
      </c>
      <c r="H30" s="124" t="s">
        <v>19</v>
      </c>
      <c r="I30" s="124" t="s">
        <v>19</v>
      </c>
    </row>
    <row r="31" spans="2:9" ht="11.25" customHeight="1">
      <c r="B31" s="166" t="s">
        <v>176</v>
      </c>
      <c r="C31" s="166"/>
      <c r="D31" s="166"/>
      <c r="E31" s="166"/>
      <c r="F31" s="166"/>
      <c r="G31" s="126">
        <v>100</v>
      </c>
      <c r="H31" s="125" t="s">
        <v>19</v>
      </c>
      <c r="I31" s="125" t="s">
        <v>19</v>
      </c>
    </row>
    <row r="32" spans="2:9" ht="9.75" customHeight="1">
      <c r="B32" s="170" t="s">
        <v>35</v>
      </c>
      <c r="C32" s="170"/>
      <c r="D32" s="170"/>
      <c r="E32" s="170"/>
      <c r="F32" s="170"/>
      <c r="G32" s="127">
        <v>110</v>
      </c>
      <c r="H32" s="118" t="s">
        <v>19</v>
      </c>
      <c r="I32" s="118" t="s">
        <v>19</v>
      </c>
    </row>
    <row r="33" spans="2:9" ht="9" customHeight="1">
      <c r="B33" s="169" t="s">
        <v>16</v>
      </c>
      <c r="C33" s="169"/>
      <c r="D33" s="169"/>
      <c r="E33" s="169"/>
      <c r="F33" s="169"/>
      <c r="G33" s="120"/>
      <c r="H33" s="119"/>
      <c r="I33" s="119"/>
    </row>
    <row r="34" spans="2:9" ht="11.25" customHeight="1">
      <c r="B34" s="166" t="s">
        <v>36</v>
      </c>
      <c r="C34" s="166"/>
      <c r="D34" s="166"/>
      <c r="E34" s="166"/>
      <c r="F34" s="166"/>
      <c r="G34" s="126">
        <v>111</v>
      </c>
      <c r="H34" s="118" t="s">
        <v>19</v>
      </c>
      <c r="I34" s="118" t="s">
        <v>19</v>
      </c>
    </row>
    <row r="35" spans="2:9" ht="11.25" customHeight="1">
      <c r="B35" s="166" t="s">
        <v>39</v>
      </c>
      <c r="C35" s="166"/>
      <c r="D35" s="166"/>
      <c r="E35" s="166"/>
      <c r="F35" s="166"/>
      <c r="G35" s="126">
        <v>112</v>
      </c>
      <c r="H35" s="118" t="s">
        <v>19</v>
      </c>
      <c r="I35" s="118" t="s">
        <v>19</v>
      </c>
    </row>
    <row r="36" spans="2:9" ht="11.25" customHeight="1">
      <c r="B36" s="166" t="s">
        <v>40</v>
      </c>
      <c r="C36" s="166"/>
      <c r="D36" s="166"/>
      <c r="E36" s="166"/>
      <c r="F36" s="166"/>
      <c r="G36" s="126">
        <v>113</v>
      </c>
      <c r="H36" s="118" t="s">
        <v>19</v>
      </c>
      <c r="I36" s="118" t="s">
        <v>19</v>
      </c>
    </row>
    <row r="37" spans="2:9" ht="11.25" customHeight="1">
      <c r="B37" s="166" t="s">
        <v>41</v>
      </c>
      <c r="C37" s="166"/>
      <c r="D37" s="166"/>
      <c r="E37" s="166"/>
      <c r="F37" s="166"/>
      <c r="G37" s="126">
        <v>114</v>
      </c>
      <c r="H37" s="118" t="s">
        <v>19</v>
      </c>
      <c r="I37" s="118" t="s">
        <v>19</v>
      </c>
    </row>
    <row r="38" spans="2:9" ht="11.25" customHeight="1">
      <c r="B38" s="166" t="s">
        <v>177</v>
      </c>
      <c r="C38" s="166"/>
      <c r="D38" s="166"/>
      <c r="E38" s="166"/>
      <c r="F38" s="166"/>
      <c r="G38" s="126">
        <v>120</v>
      </c>
      <c r="H38" s="125" t="s">
        <v>19</v>
      </c>
      <c r="I38" s="125" t="s">
        <v>19</v>
      </c>
    </row>
    <row r="39" spans="2:9" ht="30" customHeight="1">
      <c r="B39" s="170" t="s">
        <v>178</v>
      </c>
      <c r="C39" s="170"/>
      <c r="D39" s="170"/>
      <c r="E39" s="170"/>
      <c r="F39" s="170"/>
      <c r="G39" s="127">
        <v>130</v>
      </c>
      <c r="H39" s="128" t="s">
        <v>19</v>
      </c>
      <c r="I39" s="128" t="s">
        <v>19</v>
      </c>
    </row>
    <row r="40" spans="2:9" ht="39" customHeight="1">
      <c r="B40" s="166" t="s">
        <v>295</v>
      </c>
      <c r="C40" s="166"/>
      <c r="D40" s="166"/>
      <c r="E40" s="166"/>
      <c r="F40" s="166"/>
      <c r="G40" s="126">
        <v>140</v>
      </c>
      <c r="H40" s="125" t="s">
        <v>19</v>
      </c>
      <c r="I40" s="125" t="s">
        <v>19</v>
      </c>
    </row>
    <row r="41" spans="2:9" ht="11.25" customHeight="1">
      <c r="B41" s="166" t="s">
        <v>42</v>
      </c>
      <c r="C41" s="166"/>
      <c r="D41" s="166"/>
      <c r="E41" s="166"/>
      <c r="F41" s="166"/>
      <c r="G41" s="126">
        <v>150</v>
      </c>
      <c r="H41" s="118" t="s">
        <v>19</v>
      </c>
      <c r="I41" s="118" t="s">
        <v>19</v>
      </c>
    </row>
    <row r="42" spans="2:9" ht="9.75" customHeight="1">
      <c r="B42" s="170" t="s">
        <v>179</v>
      </c>
      <c r="C42" s="170"/>
      <c r="D42" s="170"/>
      <c r="E42" s="170"/>
      <c r="F42" s="170"/>
      <c r="G42" s="127">
        <v>160</v>
      </c>
      <c r="H42" s="118" t="s">
        <v>19</v>
      </c>
      <c r="I42" s="118" t="s">
        <v>19</v>
      </c>
    </row>
    <row r="43" spans="2:9" ht="9" customHeight="1">
      <c r="B43" s="169" t="s">
        <v>16</v>
      </c>
      <c r="C43" s="169"/>
      <c r="D43" s="169"/>
      <c r="E43" s="169"/>
      <c r="F43" s="169"/>
      <c r="G43" s="120"/>
      <c r="H43" s="119"/>
      <c r="I43" s="119"/>
    </row>
    <row r="44" spans="2:9" ht="11.25" customHeight="1">
      <c r="B44" s="166" t="s">
        <v>180</v>
      </c>
      <c r="C44" s="166"/>
      <c r="D44" s="166"/>
      <c r="E44" s="166"/>
      <c r="F44" s="166"/>
      <c r="G44" s="126">
        <v>161</v>
      </c>
      <c r="H44" s="118" t="s">
        <v>19</v>
      </c>
      <c r="I44" s="118" t="s">
        <v>19</v>
      </c>
    </row>
    <row r="45" spans="2:9" ht="9.75" customHeight="1">
      <c r="B45" s="170" t="s">
        <v>181</v>
      </c>
      <c r="C45" s="170"/>
      <c r="D45" s="170"/>
      <c r="E45" s="170"/>
      <c r="F45" s="170"/>
      <c r="G45" s="127">
        <v>170</v>
      </c>
      <c r="H45" s="118" t="s">
        <v>19</v>
      </c>
      <c r="I45" s="118" t="s">
        <v>19</v>
      </c>
    </row>
    <row r="46" spans="2:9" ht="9" customHeight="1">
      <c r="B46" s="169" t="s">
        <v>16</v>
      </c>
      <c r="C46" s="169"/>
      <c r="D46" s="169"/>
      <c r="E46" s="169"/>
      <c r="F46" s="169"/>
      <c r="G46" s="120"/>
      <c r="H46" s="119"/>
      <c r="I46" s="119"/>
    </row>
    <row r="47" spans="2:9" ht="11.25" customHeight="1">
      <c r="B47" s="166" t="s">
        <v>180</v>
      </c>
      <c r="C47" s="166"/>
      <c r="D47" s="166"/>
      <c r="E47" s="166"/>
      <c r="F47" s="166"/>
      <c r="G47" s="126">
        <v>171</v>
      </c>
      <c r="H47" s="118" t="s">
        <v>19</v>
      </c>
      <c r="I47" s="118" t="s">
        <v>19</v>
      </c>
    </row>
    <row r="48" spans="2:9" ht="9.75" customHeight="1">
      <c r="B48" s="170" t="s">
        <v>182</v>
      </c>
      <c r="C48" s="170"/>
      <c r="D48" s="170"/>
      <c r="E48" s="170"/>
      <c r="F48" s="170"/>
      <c r="G48" s="127">
        <v>180</v>
      </c>
      <c r="H48" s="118" t="s">
        <v>19</v>
      </c>
      <c r="I48" s="118" t="s">
        <v>19</v>
      </c>
    </row>
    <row r="49" spans="2:9" ht="9" customHeight="1">
      <c r="B49" s="169" t="s">
        <v>16</v>
      </c>
      <c r="C49" s="169"/>
      <c r="D49" s="169"/>
      <c r="E49" s="169"/>
      <c r="F49" s="169"/>
      <c r="G49" s="120"/>
      <c r="H49" s="119"/>
      <c r="I49" s="119"/>
    </row>
    <row r="50" spans="2:9" ht="11.25" customHeight="1">
      <c r="B50" s="166" t="s">
        <v>183</v>
      </c>
      <c r="C50" s="166"/>
      <c r="D50" s="166"/>
      <c r="E50" s="166"/>
      <c r="F50" s="166"/>
      <c r="G50" s="126">
        <v>181</v>
      </c>
      <c r="H50" s="118" t="s">
        <v>19</v>
      </c>
      <c r="I50" s="118" t="s">
        <v>19</v>
      </c>
    </row>
    <row r="51" spans="2:9" ht="9.75" customHeight="1">
      <c r="B51" s="170" t="s">
        <v>184</v>
      </c>
      <c r="C51" s="170"/>
      <c r="D51" s="170"/>
      <c r="E51" s="170"/>
      <c r="F51" s="170"/>
      <c r="G51" s="127">
        <v>190</v>
      </c>
      <c r="H51" s="118" t="s">
        <v>19</v>
      </c>
      <c r="I51" s="118" t="s">
        <v>19</v>
      </c>
    </row>
    <row r="52" spans="2:9" ht="9" customHeight="1">
      <c r="B52" s="169" t="s">
        <v>16</v>
      </c>
      <c r="C52" s="169"/>
      <c r="D52" s="169"/>
      <c r="E52" s="169"/>
      <c r="F52" s="169"/>
      <c r="G52" s="120"/>
      <c r="H52" s="119"/>
      <c r="I52" s="119"/>
    </row>
    <row r="53" spans="2:9" ht="27" customHeight="1">
      <c r="B53" s="166" t="s">
        <v>183</v>
      </c>
      <c r="C53" s="166"/>
      <c r="D53" s="166"/>
      <c r="E53" s="166"/>
      <c r="F53" s="166"/>
      <c r="G53" s="126">
        <v>191</v>
      </c>
      <c r="H53" s="118" t="s">
        <v>19</v>
      </c>
      <c r="I53" s="118" t="s">
        <v>19</v>
      </c>
    </row>
    <row r="54" spans="2:9" ht="33" customHeight="1">
      <c r="B54" s="166" t="s">
        <v>185</v>
      </c>
      <c r="C54" s="166"/>
      <c r="D54" s="166"/>
      <c r="E54" s="166"/>
      <c r="F54" s="166"/>
      <c r="G54" s="126">
        <v>200</v>
      </c>
      <c r="H54" s="118" t="s">
        <v>19</v>
      </c>
      <c r="I54" s="118" t="s">
        <v>19</v>
      </c>
    </row>
    <row r="55" spans="2:9" ht="27" customHeight="1">
      <c r="B55" s="166" t="s">
        <v>186</v>
      </c>
      <c r="C55" s="166"/>
      <c r="D55" s="166"/>
      <c r="E55" s="166"/>
      <c r="F55" s="166"/>
      <c r="G55" s="126">
        <v>210</v>
      </c>
      <c r="H55" s="118" t="s">
        <v>19</v>
      </c>
      <c r="I55" s="118" t="s">
        <v>19</v>
      </c>
    </row>
    <row r="56" spans="2:9" ht="41.25" customHeight="1">
      <c r="B56" s="166" t="s">
        <v>296</v>
      </c>
      <c r="C56" s="166"/>
      <c r="D56" s="166"/>
      <c r="E56" s="166"/>
      <c r="F56" s="166"/>
      <c r="G56" s="126">
        <v>220</v>
      </c>
      <c r="H56" s="125" t="s">
        <v>19</v>
      </c>
      <c r="I56" s="125" t="s">
        <v>19</v>
      </c>
    </row>
    <row r="57" spans="2:9" ht="32.25" customHeight="1">
      <c r="B57" s="166" t="s">
        <v>187</v>
      </c>
      <c r="C57" s="166"/>
      <c r="D57" s="166"/>
      <c r="E57" s="166"/>
      <c r="F57" s="166"/>
      <c r="G57" s="126">
        <v>230</v>
      </c>
      <c r="H57" s="125" t="s">
        <v>19</v>
      </c>
      <c r="I57" s="125" t="s">
        <v>19</v>
      </c>
    </row>
    <row r="58" spans="2:9" ht="22.5" customHeight="1">
      <c r="B58" s="166" t="s">
        <v>188</v>
      </c>
      <c r="C58" s="166"/>
      <c r="D58" s="166"/>
      <c r="E58" s="166"/>
      <c r="F58" s="166"/>
      <c r="G58" s="126">
        <v>240</v>
      </c>
      <c r="H58" s="118" t="s">
        <v>19</v>
      </c>
      <c r="I58" s="118" t="s">
        <v>19</v>
      </c>
    </row>
    <row r="59" spans="2:9" ht="21.75" customHeight="1">
      <c r="B59" s="166" t="s">
        <v>189</v>
      </c>
      <c r="C59" s="166"/>
      <c r="D59" s="166"/>
      <c r="E59" s="166"/>
      <c r="F59" s="166"/>
      <c r="G59" s="126">
        <v>250</v>
      </c>
      <c r="H59" s="124" t="s">
        <v>19</v>
      </c>
      <c r="I59" s="124" t="s">
        <v>19</v>
      </c>
    </row>
    <row r="60" spans="2:9" ht="21" customHeight="1">
      <c r="B60" s="170" t="s">
        <v>190</v>
      </c>
      <c r="C60" s="170"/>
      <c r="D60" s="170"/>
      <c r="E60" s="170"/>
      <c r="F60" s="170"/>
      <c r="G60" s="127">
        <v>260</v>
      </c>
      <c r="H60" s="118" t="s">
        <v>332</v>
      </c>
      <c r="I60" s="118" t="s">
        <v>333</v>
      </c>
    </row>
    <row r="61" spans="2:9" ht="18.75" customHeight="1">
      <c r="B61" s="169" t="s">
        <v>16</v>
      </c>
      <c r="C61" s="169"/>
      <c r="D61" s="169"/>
      <c r="E61" s="169"/>
      <c r="F61" s="169"/>
      <c r="G61" s="120"/>
      <c r="H61" s="119"/>
      <c r="I61" s="119"/>
    </row>
    <row r="62" spans="2:9" ht="18.75" customHeight="1">
      <c r="B62" s="166" t="s">
        <v>191</v>
      </c>
      <c r="C62" s="166"/>
      <c r="D62" s="166"/>
      <c r="E62" s="166"/>
      <c r="F62" s="166"/>
      <c r="G62" s="126">
        <v>261</v>
      </c>
      <c r="H62" s="124" t="s">
        <v>332</v>
      </c>
      <c r="I62" s="124" t="s">
        <v>333</v>
      </c>
    </row>
    <row r="63" spans="2:9" ht="19.5" customHeight="1">
      <c r="B63" s="166" t="s">
        <v>192</v>
      </c>
      <c r="C63" s="166"/>
      <c r="D63" s="166"/>
      <c r="E63" s="166"/>
      <c r="F63" s="166"/>
      <c r="G63" s="126">
        <v>262</v>
      </c>
      <c r="H63" s="124" t="s">
        <v>19</v>
      </c>
      <c r="I63" s="124" t="s">
        <v>19</v>
      </c>
    </row>
    <row r="64" spans="2:9" ht="31.5" customHeight="1">
      <c r="B64" s="166" t="s">
        <v>193</v>
      </c>
      <c r="C64" s="166"/>
      <c r="D64" s="166"/>
      <c r="E64" s="166"/>
      <c r="F64" s="166"/>
      <c r="G64" s="126">
        <v>263</v>
      </c>
      <c r="H64" s="118" t="s">
        <v>19</v>
      </c>
      <c r="I64" s="118" t="s">
        <v>19</v>
      </c>
    </row>
    <row r="65" spans="2:9" ht="21" customHeight="1">
      <c r="B65" s="166" t="s">
        <v>194</v>
      </c>
      <c r="C65" s="166"/>
      <c r="D65" s="166"/>
      <c r="E65" s="166"/>
      <c r="F65" s="166"/>
      <c r="G65" s="126">
        <v>264</v>
      </c>
      <c r="H65" s="124" t="s">
        <v>19</v>
      </c>
      <c r="I65" s="124" t="s">
        <v>19</v>
      </c>
    </row>
    <row r="66" spans="2:9" ht="27" customHeight="1">
      <c r="B66" s="168" t="s">
        <v>195</v>
      </c>
      <c r="C66" s="168"/>
      <c r="D66" s="168"/>
      <c r="E66" s="168"/>
      <c r="F66" s="168"/>
      <c r="G66" s="126">
        <v>270</v>
      </c>
      <c r="H66" s="118" t="s">
        <v>334</v>
      </c>
      <c r="I66" s="118" t="s">
        <v>335</v>
      </c>
    </row>
    <row r="67" spans="2:9" ht="11.25">
      <c r="B67" s="167" t="s">
        <v>196</v>
      </c>
      <c r="C67" s="167"/>
      <c r="D67" s="167"/>
      <c r="E67" s="167"/>
      <c r="F67" s="167"/>
      <c r="G67" s="129"/>
      <c r="H67" s="122"/>
      <c r="I67" s="122"/>
    </row>
    <row r="68" spans="2:9" ht="11.25" customHeight="1">
      <c r="B68" s="166" t="s">
        <v>51</v>
      </c>
      <c r="C68" s="166"/>
      <c r="D68" s="166"/>
      <c r="E68" s="166"/>
      <c r="F68" s="166"/>
      <c r="G68" s="126">
        <v>300</v>
      </c>
      <c r="H68" s="124" t="s">
        <v>336</v>
      </c>
      <c r="I68" s="124" t="s">
        <v>337</v>
      </c>
    </row>
    <row r="69" spans="2:9" ht="18" customHeight="1">
      <c r="B69" s="166" t="s">
        <v>197</v>
      </c>
      <c r="C69" s="166"/>
      <c r="D69" s="166"/>
      <c r="E69" s="166"/>
      <c r="F69" s="166"/>
      <c r="G69" s="126">
        <v>310</v>
      </c>
      <c r="H69" s="124" t="s">
        <v>338</v>
      </c>
      <c r="I69" s="124" t="s">
        <v>339</v>
      </c>
    </row>
    <row r="70" spans="2:9" ht="24.75" customHeight="1">
      <c r="B70" s="166" t="s">
        <v>198</v>
      </c>
      <c r="C70" s="166"/>
      <c r="D70" s="166"/>
      <c r="E70" s="166"/>
      <c r="F70" s="166"/>
      <c r="G70" s="126">
        <v>320</v>
      </c>
      <c r="H70" s="124" t="s">
        <v>19</v>
      </c>
      <c r="I70" s="124" t="s">
        <v>19</v>
      </c>
    </row>
    <row r="71" spans="2:9" ht="11.25" customHeight="1">
      <c r="B71" s="168" t="s">
        <v>199</v>
      </c>
      <c r="C71" s="168"/>
      <c r="D71" s="168"/>
      <c r="E71" s="168"/>
      <c r="F71" s="168"/>
      <c r="G71" s="126">
        <v>330</v>
      </c>
      <c r="H71" s="118" t="s">
        <v>340</v>
      </c>
      <c r="I71" s="118" t="s">
        <v>341</v>
      </c>
    </row>
    <row r="72" spans="2:9" ht="15" customHeight="1">
      <c r="B72" s="168" t="s">
        <v>200</v>
      </c>
      <c r="C72" s="168"/>
      <c r="D72" s="168"/>
      <c r="E72" s="168"/>
      <c r="F72" s="168"/>
      <c r="G72" s="126">
        <v>400</v>
      </c>
      <c r="H72" s="118" t="s">
        <v>342</v>
      </c>
      <c r="I72" s="118" t="s">
        <v>343</v>
      </c>
    </row>
    <row r="73" spans="2:9" ht="22.5" customHeight="1">
      <c r="B73" s="166" t="s">
        <v>201</v>
      </c>
      <c r="C73" s="166"/>
      <c r="D73" s="166"/>
      <c r="E73" s="166"/>
      <c r="F73" s="166"/>
      <c r="G73" s="126">
        <v>500</v>
      </c>
      <c r="H73" s="130">
        <v>27337.5111</v>
      </c>
      <c r="I73" s="130">
        <v>27334.24419</v>
      </c>
    </row>
    <row r="74" spans="2:9" ht="22.5" customHeight="1">
      <c r="B74" s="166" t="s">
        <v>202</v>
      </c>
      <c r="C74" s="166"/>
      <c r="D74" s="166"/>
      <c r="E74" s="166"/>
      <c r="F74" s="166"/>
      <c r="G74" s="126">
        <v>600</v>
      </c>
      <c r="H74" s="124" t="s">
        <v>344</v>
      </c>
      <c r="I74" s="124" t="s">
        <v>345</v>
      </c>
    </row>
    <row r="75" s="13" customFormat="1" ht="24" customHeight="1"/>
    <row r="76" spans="2:9" s="13" customFormat="1" ht="9" customHeight="1">
      <c r="B76" s="179" t="s">
        <v>55</v>
      </c>
      <c r="C76" s="179"/>
      <c r="D76" s="179"/>
      <c r="F76" s="96"/>
      <c r="G76" s="164" t="s">
        <v>282</v>
      </c>
      <c r="H76" s="164"/>
      <c r="I76" s="164"/>
    </row>
    <row r="77" s="13" customFormat="1" ht="10.5" customHeight="1"/>
    <row r="78" spans="2:9" s="13" customFormat="1" ht="9" customHeight="1">
      <c r="B78" s="179" t="s">
        <v>283</v>
      </c>
      <c r="C78" s="179"/>
      <c r="D78" s="179"/>
      <c r="F78" s="97"/>
      <c r="G78" s="164" t="s">
        <v>284</v>
      </c>
      <c r="H78" s="164"/>
      <c r="I78" s="164"/>
    </row>
    <row r="79" s="13" customFormat="1" ht="11.25" customHeight="1"/>
    <row r="80" spans="2:9" s="13" customFormat="1" ht="9" customHeight="1">
      <c r="B80" s="179" t="s">
        <v>257</v>
      </c>
      <c r="C80" s="179"/>
      <c r="D80" s="179"/>
      <c r="F80" s="96"/>
      <c r="G80" s="164" t="s">
        <v>285</v>
      </c>
      <c r="H80" s="164"/>
      <c r="I80" s="164"/>
    </row>
    <row r="81" ht="6" customHeight="1">
      <c r="G81"/>
    </row>
  </sheetData>
  <sheetProtection/>
  <mergeCells count="76">
    <mergeCell ref="B80:D80"/>
    <mergeCell ref="G80:I80"/>
    <mergeCell ref="G76:I76"/>
    <mergeCell ref="B78:D78"/>
    <mergeCell ref="G78:I78"/>
    <mergeCell ref="B76:D76"/>
    <mergeCell ref="B47:F47"/>
    <mergeCell ref="B48:F48"/>
    <mergeCell ref="B5:C5"/>
    <mergeCell ref="B8:F8"/>
    <mergeCell ref="B6:F6"/>
    <mergeCell ref="B7:F7"/>
    <mergeCell ref="B9:F9"/>
    <mergeCell ref="B10:F11"/>
    <mergeCell ref="B43:F43"/>
    <mergeCell ref="B44:F44"/>
    <mergeCell ref="B45:F45"/>
    <mergeCell ref="B46:F46"/>
    <mergeCell ref="B35:F35"/>
    <mergeCell ref="B36:F36"/>
    <mergeCell ref="G10:G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7:F37"/>
    <mergeCell ref="B38:F38"/>
    <mergeCell ref="B39:F39"/>
    <mergeCell ref="B40:F40"/>
    <mergeCell ref="B41:F41"/>
    <mergeCell ref="B42:F42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73:F73"/>
    <mergeCell ref="B74:F74"/>
    <mergeCell ref="B67:F67"/>
    <mergeCell ref="B68:F68"/>
    <mergeCell ref="B69:F69"/>
    <mergeCell ref="B70:F70"/>
    <mergeCell ref="B71:F71"/>
    <mergeCell ref="B72:F72"/>
  </mergeCells>
  <printOptions/>
  <pageMargins left="0.75" right="0.4" top="0.31" bottom="0.35" header="0.33" footer="0.33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1">
      <selection activeCell="D13" sqref="D13"/>
    </sheetView>
  </sheetViews>
  <sheetFormatPr defaultColWidth="10.66015625" defaultRowHeight="11.25"/>
  <cols>
    <col min="1" max="1" width="2.33203125" style="0" customWidth="1"/>
    <col min="2" max="2" width="82.16015625" style="0" customWidth="1"/>
    <col min="3" max="3" width="9.83203125" style="1" customWidth="1"/>
    <col min="4" max="4" width="31" style="0" customWidth="1"/>
    <col min="5" max="5" width="23.83203125" style="84" customWidth="1"/>
    <col min="6" max="6" width="17.16015625" style="0" customWidth="1"/>
  </cols>
  <sheetData>
    <row r="1" spans="1:4" ht="9.75" customHeight="1">
      <c r="A1" s="39"/>
      <c r="B1" s="37"/>
      <c r="C1" s="37"/>
      <c r="D1" s="39"/>
    </row>
    <row r="2" spans="1:4" ht="12">
      <c r="A2" s="39"/>
      <c r="B2" s="43" t="s">
        <v>144</v>
      </c>
      <c r="C2" s="52"/>
      <c r="D2" s="52"/>
    </row>
    <row r="3" spans="1:4" ht="12">
      <c r="A3" s="39"/>
      <c r="B3" s="53" t="s">
        <v>145</v>
      </c>
      <c r="C3" s="54"/>
      <c r="D3" s="55"/>
    </row>
    <row r="4" spans="1:4" ht="12">
      <c r="A4" s="39"/>
      <c r="B4" s="181" t="s">
        <v>322</v>
      </c>
      <c r="C4" s="181"/>
      <c r="D4" s="181"/>
    </row>
    <row r="5" spans="1:4" ht="13.5" customHeight="1">
      <c r="A5" s="39"/>
      <c r="B5" s="45" t="s">
        <v>251</v>
      </c>
      <c r="C5" s="46"/>
      <c r="D5" s="45"/>
    </row>
    <row r="6" spans="1:5" ht="14.25" customHeight="1">
      <c r="A6" s="39"/>
      <c r="B6" s="56" t="s">
        <v>8</v>
      </c>
      <c r="C6" s="57"/>
      <c r="D6" s="57"/>
      <c r="E6" s="98"/>
    </row>
    <row r="7" spans="1:5" s="13" customFormat="1" ht="12.75" customHeight="1">
      <c r="A7" s="58"/>
      <c r="B7" s="182" t="s">
        <v>243</v>
      </c>
      <c r="C7" s="183"/>
      <c r="D7" s="183"/>
      <c r="E7" s="99"/>
    </row>
    <row r="8" spans="1:5" s="13" customFormat="1" ht="13.5" customHeight="1">
      <c r="A8" s="58"/>
      <c r="B8" s="182" t="s">
        <v>9</v>
      </c>
      <c r="C8" s="183"/>
      <c r="D8" s="183"/>
      <c r="E8" s="99"/>
    </row>
    <row r="9" spans="1:4" ht="11.25">
      <c r="A9" s="39"/>
      <c r="B9" s="39"/>
      <c r="C9" s="49"/>
      <c r="D9" s="50" t="s">
        <v>146</v>
      </c>
    </row>
    <row r="10" spans="1:4" ht="30.75" customHeight="1">
      <c r="A10" s="180"/>
      <c r="B10" s="59" t="s">
        <v>147</v>
      </c>
      <c r="C10" s="60" t="s">
        <v>148</v>
      </c>
      <c r="D10" s="60" t="s">
        <v>149</v>
      </c>
    </row>
    <row r="11" spans="1:4" ht="15" customHeight="1">
      <c r="A11" s="180"/>
      <c r="B11" s="61" t="s">
        <v>221</v>
      </c>
      <c r="C11" s="51" t="s">
        <v>222</v>
      </c>
      <c r="D11" s="51" t="s">
        <v>223</v>
      </c>
    </row>
    <row r="12" spans="1:4" ht="18" customHeight="1">
      <c r="A12" s="39"/>
      <c r="B12" s="100" t="s">
        <v>150</v>
      </c>
      <c r="C12" s="101" t="s">
        <v>231</v>
      </c>
      <c r="D12" s="108" t="s">
        <v>294</v>
      </c>
    </row>
    <row r="13" spans="1:6" ht="24.75" customHeight="1">
      <c r="A13" s="39"/>
      <c r="B13" s="102" t="s">
        <v>151</v>
      </c>
      <c r="C13" s="103" t="s">
        <v>232</v>
      </c>
      <c r="D13" s="108" t="s">
        <v>318</v>
      </c>
      <c r="F13" s="84"/>
    </row>
    <row r="14" spans="1:6" ht="28.5" customHeight="1">
      <c r="A14" s="39"/>
      <c r="B14" s="102" t="s">
        <v>152</v>
      </c>
      <c r="C14" s="103" t="s">
        <v>233</v>
      </c>
      <c r="D14" s="108" t="s">
        <v>319</v>
      </c>
      <c r="F14" s="84"/>
    </row>
    <row r="15" spans="1:6" ht="27" customHeight="1">
      <c r="A15" s="39"/>
      <c r="B15" s="102" t="s">
        <v>153</v>
      </c>
      <c r="C15" s="103" t="s">
        <v>234</v>
      </c>
      <c r="D15" s="108" t="s">
        <v>19</v>
      </c>
      <c r="F15" s="84"/>
    </row>
    <row r="16" spans="1:4" ht="27" customHeight="1">
      <c r="A16" s="39"/>
      <c r="B16" s="102" t="s">
        <v>154</v>
      </c>
      <c r="C16" s="103" t="s">
        <v>235</v>
      </c>
      <c r="D16" s="108" t="s">
        <v>19</v>
      </c>
    </row>
    <row r="17" spans="1:4" ht="24.75" customHeight="1">
      <c r="A17" s="39"/>
      <c r="B17" s="102" t="s">
        <v>155</v>
      </c>
      <c r="C17" s="103" t="s">
        <v>236</v>
      </c>
      <c r="D17" s="108" t="s">
        <v>19</v>
      </c>
    </row>
    <row r="18" spans="1:4" ht="42.75" customHeight="1">
      <c r="A18" s="39"/>
      <c r="B18" s="102" t="s">
        <v>156</v>
      </c>
      <c r="C18" s="103" t="s">
        <v>237</v>
      </c>
      <c r="D18" s="108" t="s">
        <v>320</v>
      </c>
    </row>
    <row r="19" spans="1:4" ht="28.5" customHeight="1">
      <c r="A19" s="39"/>
      <c r="B19" s="104" t="s">
        <v>157</v>
      </c>
      <c r="C19" s="103" t="s">
        <v>238</v>
      </c>
      <c r="D19" s="109" t="s">
        <v>321</v>
      </c>
    </row>
    <row r="20" spans="2:4" ht="11.25">
      <c r="B20" s="39"/>
      <c r="C20" s="49"/>
      <c r="D20" s="39"/>
    </row>
    <row r="21" ht="11.25">
      <c r="D21" s="84"/>
    </row>
    <row r="24" ht="11.25">
      <c r="B24" s="18"/>
    </row>
    <row r="25" spans="2:4" ht="12">
      <c r="B25" s="88" t="s">
        <v>55</v>
      </c>
      <c r="C25" s="89" t="s">
        <v>278</v>
      </c>
      <c r="D25" s="90"/>
    </row>
    <row r="26" spans="2:4" ht="12">
      <c r="B26" s="90"/>
      <c r="C26" s="91"/>
      <c r="D26" s="90"/>
    </row>
    <row r="27" spans="2:4" ht="12">
      <c r="B27" s="90"/>
      <c r="C27" s="91"/>
      <c r="D27" s="90"/>
    </row>
    <row r="28" spans="2:4" ht="12">
      <c r="B28" s="90"/>
      <c r="C28" s="91"/>
      <c r="D28" s="90"/>
    </row>
    <row r="29" spans="2:4" ht="12">
      <c r="B29" s="88" t="s">
        <v>219</v>
      </c>
      <c r="C29" s="89" t="s">
        <v>275</v>
      </c>
      <c r="D29" s="90"/>
    </row>
    <row r="30" spans="2:4" ht="12">
      <c r="B30" s="90"/>
      <c r="C30" s="91"/>
      <c r="D30" s="90"/>
    </row>
    <row r="31" spans="2:4" ht="12">
      <c r="B31" s="90"/>
      <c r="C31" s="91"/>
      <c r="D31" s="90"/>
    </row>
    <row r="32" spans="2:4" ht="12">
      <c r="B32" s="90"/>
      <c r="C32" s="91"/>
      <c r="D32" s="90"/>
    </row>
    <row r="33" spans="2:4" ht="12">
      <c r="B33" s="88" t="s">
        <v>257</v>
      </c>
      <c r="C33" s="89" t="s">
        <v>258</v>
      </c>
      <c r="D33" s="90"/>
    </row>
    <row r="34" spans="2:4" ht="12">
      <c r="B34" s="90"/>
      <c r="C34" s="91"/>
      <c r="D34" s="90"/>
    </row>
    <row r="35" spans="2:4" ht="12">
      <c r="B35" s="90"/>
      <c r="C35" s="91"/>
      <c r="D35" s="90"/>
    </row>
    <row r="36" spans="2:4" ht="12">
      <c r="B36" s="90"/>
      <c r="C36" s="91"/>
      <c r="D36" s="90"/>
    </row>
    <row r="37" spans="2:4" ht="12">
      <c r="B37" s="90"/>
      <c r="C37" s="91"/>
      <c r="D37" s="90"/>
    </row>
  </sheetData>
  <sheetProtection/>
  <mergeCells count="4">
    <mergeCell ref="A10:A11"/>
    <mergeCell ref="B4:D4"/>
    <mergeCell ref="B7:D7"/>
    <mergeCell ref="B8:D8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zoomScalePageLayoutView="0" workbookViewId="0" topLeftCell="A6">
      <selection activeCell="B9" sqref="B9:F9"/>
    </sheetView>
  </sheetViews>
  <sheetFormatPr defaultColWidth="10.66015625" defaultRowHeight="11.25"/>
  <cols>
    <col min="1" max="1" width="2.33203125" style="0" customWidth="1"/>
    <col min="2" max="2" width="87.16015625" style="0" customWidth="1"/>
    <col min="3" max="3" width="9.66015625" style="1" customWidth="1"/>
    <col min="4" max="4" width="23.16015625" style="0" customWidth="1"/>
    <col min="5" max="5" width="19.5" style="0" customWidth="1"/>
    <col min="6" max="6" width="21.33203125" style="0" customWidth="1"/>
  </cols>
  <sheetData>
    <row r="1" spans="1:6" ht="9" customHeight="1">
      <c r="A1" s="39"/>
      <c r="B1" s="37"/>
      <c r="C1" s="37"/>
      <c r="D1" s="38"/>
      <c r="E1" s="38"/>
      <c r="F1" s="39"/>
    </row>
    <row r="2" spans="1:6" ht="12">
      <c r="A2" s="39"/>
      <c r="B2" s="40"/>
      <c r="C2" s="41"/>
      <c r="D2" s="41"/>
      <c r="E2" s="41"/>
      <c r="F2" s="42" t="s">
        <v>117</v>
      </c>
    </row>
    <row r="3" spans="1:6" ht="12">
      <c r="A3" s="39"/>
      <c r="B3" s="40"/>
      <c r="C3" s="41"/>
      <c r="D3" s="41"/>
      <c r="E3" s="41"/>
      <c r="F3" s="42" t="s">
        <v>1</v>
      </c>
    </row>
    <row r="4" spans="1:6" ht="12">
      <c r="A4" s="39"/>
      <c r="B4" s="40"/>
      <c r="C4" s="41"/>
      <c r="D4" s="41"/>
      <c r="E4" s="41"/>
      <c r="F4" s="42" t="s">
        <v>2</v>
      </c>
    </row>
    <row r="5" spans="1:6" ht="12">
      <c r="A5" s="39"/>
      <c r="B5" s="40"/>
      <c r="C5" s="41"/>
      <c r="D5" s="41"/>
      <c r="E5" s="41"/>
      <c r="F5" s="42" t="s">
        <v>3</v>
      </c>
    </row>
    <row r="6" spans="1:6" ht="12">
      <c r="A6" s="39"/>
      <c r="B6" s="40"/>
      <c r="C6" s="41"/>
      <c r="D6" s="41"/>
      <c r="E6" s="41"/>
      <c r="F6" s="42" t="s">
        <v>4</v>
      </c>
    </row>
    <row r="7" spans="1:6" ht="12">
      <c r="A7" s="39"/>
      <c r="B7" s="40"/>
      <c r="C7" s="41"/>
      <c r="D7" s="41"/>
      <c r="E7" s="41"/>
      <c r="F7" s="42" t="s">
        <v>5</v>
      </c>
    </row>
    <row r="8" spans="1:6" ht="12">
      <c r="A8" s="39"/>
      <c r="B8" s="43" t="s">
        <v>118</v>
      </c>
      <c r="C8" s="44"/>
      <c r="D8" s="44"/>
      <c r="E8" s="44"/>
      <c r="F8" s="44"/>
    </row>
    <row r="9" spans="1:6" ht="12">
      <c r="A9" s="39"/>
      <c r="B9" s="181" t="s">
        <v>368</v>
      </c>
      <c r="C9" s="181"/>
      <c r="D9" s="181"/>
      <c r="E9" s="181"/>
      <c r="F9" s="181"/>
    </row>
    <row r="10" spans="1:6" s="4" customFormat="1" ht="12" customHeight="1">
      <c r="A10" s="62"/>
      <c r="B10" s="45" t="s">
        <v>251</v>
      </c>
      <c r="C10" s="46"/>
      <c r="D10" s="45"/>
      <c r="E10" s="45"/>
      <c r="F10" s="45"/>
    </row>
    <row r="11" spans="1:6" ht="11.25" customHeight="1">
      <c r="A11" s="39"/>
      <c r="B11" s="47" t="s">
        <v>8</v>
      </c>
      <c r="C11" s="48"/>
      <c r="D11" s="48"/>
      <c r="E11" s="48"/>
      <c r="F11" s="44"/>
    </row>
    <row r="12" spans="1:6" s="13" customFormat="1" ht="20.25" customHeight="1">
      <c r="A12" s="58"/>
      <c r="B12" s="182" t="s">
        <v>243</v>
      </c>
      <c r="C12" s="183"/>
      <c r="D12" s="183"/>
      <c r="E12" s="183"/>
      <c r="F12" s="184"/>
    </row>
    <row r="13" spans="1:6" s="13" customFormat="1" ht="15.75" customHeight="1">
      <c r="A13" s="58"/>
      <c r="B13" s="182" t="s">
        <v>9</v>
      </c>
      <c r="C13" s="183"/>
      <c r="D13" s="183"/>
      <c r="E13" s="183"/>
      <c r="F13" s="184"/>
    </row>
    <row r="14" spans="1:6" ht="11.25">
      <c r="A14" s="39"/>
      <c r="B14" s="39"/>
      <c r="C14" s="49"/>
      <c r="D14" s="39"/>
      <c r="E14" s="50"/>
      <c r="F14" s="50" t="s">
        <v>10</v>
      </c>
    </row>
    <row r="15" spans="1:6" ht="78.75" customHeight="1">
      <c r="A15" s="39"/>
      <c r="B15" s="86" t="s">
        <v>119</v>
      </c>
      <c r="C15" s="86" t="s">
        <v>12</v>
      </c>
      <c r="D15" s="86" t="s">
        <v>120</v>
      </c>
      <c r="E15" s="86" t="s">
        <v>121</v>
      </c>
      <c r="F15" s="86" t="s">
        <v>122</v>
      </c>
    </row>
    <row r="16" spans="1:6" ht="12.75">
      <c r="A16" s="39"/>
      <c r="B16" s="85" t="s">
        <v>221</v>
      </c>
      <c r="C16" s="85" t="s">
        <v>222</v>
      </c>
      <c r="D16" s="85" t="s">
        <v>223</v>
      </c>
      <c r="E16" s="85" t="s">
        <v>224</v>
      </c>
      <c r="F16" s="85" t="s">
        <v>256</v>
      </c>
    </row>
    <row r="17" spans="1:6" ht="20.25" customHeight="1">
      <c r="A17" s="39"/>
      <c r="B17" s="131" t="s">
        <v>123</v>
      </c>
      <c r="C17" s="132">
        <v>100</v>
      </c>
      <c r="D17" s="155">
        <v>186.5</v>
      </c>
      <c r="E17" s="133">
        <v>0.27</v>
      </c>
      <c r="F17" s="134" t="s">
        <v>124</v>
      </c>
    </row>
    <row r="18" spans="1:6" ht="15.75" customHeight="1">
      <c r="A18" s="39"/>
      <c r="B18" s="135" t="s">
        <v>16</v>
      </c>
      <c r="C18" s="136"/>
      <c r="D18" s="135"/>
      <c r="E18" s="135"/>
      <c r="F18" s="135"/>
    </row>
    <row r="19" spans="1:6" ht="20.25" customHeight="1">
      <c r="A19" s="39"/>
      <c r="B19" s="137" t="s">
        <v>17</v>
      </c>
      <c r="C19" s="138">
        <v>110</v>
      </c>
      <c r="D19" s="161">
        <v>186.5</v>
      </c>
      <c r="E19" s="133">
        <v>0.27</v>
      </c>
      <c r="F19" s="134" t="s">
        <v>124</v>
      </c>
    </row>
    <row r="20" spans="1:6" ht="21" customHeight="1">
      <c r="A20" s="39"/>
      <c r="B20" s="139" t="s">
        <v>244</v>
      </c>
      <c r="C20" s="140"/>
      <c r="D20" s="161">
        <v>186.5</v>
      </c>
      <c r="E20" s="133">
        <v>0.27</v>
      </c>
      <c r="F20" s="134" t="s">
        <v>124</v>
      </c>
    </row>
    <row r="21" spans="1:6" ht="20.25" customHeight="1">
      <c r="A21" s="39"/>
      <c r="B21" s="137" t="s">
        <v>18</v>
      </c>
      <c r="C21" s="138">
        <v>120</v>
      </c>
      <c r="D21" s="141" t="s">
        <v>19</v>
      </c>
      <c r="E21" s="142" t="s">
        <v>19</v>
      </c>
      <c r="F21" s="134" t="s">
        <v>124</v>
      </c>
    </row>
    <row r="22" spans="1:6" ht="26.25" customHeight="1">
      <c r="A22" s="39"/>
      <c r="B22" s="131" t="s">
        <v>20</v>
      </c>
      <c r="C22" s="132">
        <v>200</v>
      </c>
      <c r="D22" s="142" t="s">
        <v>19</v>
      </c>
      <c r="E22" s="142" t="s">
        <v>19</v>
      </c>
      <c r="F22" s="134" t="s">
        <v>124</v>
      </c>
    </row>
    <row r="23" spans="1:6" ht="19.5" customHeight="1">
      <c r="A23" s="39"/>
      <c r="B23" s="135" t="s">
        <v>16</v>
      </c>
      <c r="C23" s="136"/>
      <c r="D23" s="135"/>
      <c r="E23" s="135"/>
      <c r="F23" s="135"/>
    </row>
    <row r="24" spans="1:6" ht="16.5" customHeight="1">
      <c r="A24" s="39"/>
      <c r="B24" s="137" t="s">
        <v>17</v>
      </c>
      <c r="C24" s="138">
        <v>210</v>
      </c>
      <c r="D24" s="141" t="s">
        <v>19</v>
      </c>
      <c r="E24" s="142" t="s">
        <v>19</v>
      </c>
      <c r="F24" s="134" t="s">
        <v>124</v>
      </c>
    </row>
    <row r="25" spans="1:6" ht="16.5" customHeight="1">
      <c r="A25" s="39"/>
      <c r="B25" s="137" t="s">
        <v>18</v>
      </c>
      <c r="C25" s="138">
        <v>220</v>
      </c>
      <c r="D25" s="141" t="s">
        <v>19</v>
      </c>
      <c r="E25" s="142" t="s">
        <v>19</v>
      </c>
      <c r="F25" s="134" t="s">
        <v>124</v>
      </c>
    </row>
    <row r="26" spans="1:6" ht="20.25" customHeight="1">
      <c r="A26" s="39"/>
      <c r="B26" s="143" t="s">
        <v>125</v>
      </c>
      <c r="C26" s="132">
        <v>300</v>
      </c>
      <c r="D26" s="142" t="s">
        <v>346</v>
      </c>
      <c r="E26" s="133">
        <v>77.46</v>
      </c>
      <c r="F26" s="134" t="s">
        <v>124</v>
      </c>
    </row>
    <row r="27" spans="1:6" ht="42" customHeight="1">
      <c r="A27" s="39"/>
      <c r="B27" s="144" t="s">
        <v>16</v>
      </c>
      <c r="C27" s="136"/>
      <c r="D27" s="135"/>
      <c r="E27" s="135"/>
      <c r="F27" s="135"/>
    </row>
    <row r="28" spans="1:6" ht="39" customHeight="1">
      <c r="A28" s="39"/>
      <c r="B28" s="145" t="s">
        <v>126</v>
      </c>
      <c r="C28" s="132">
        <v>310</v>
      </c>
      <c r="D28" s="142" t="s">
        <v>346</v>
      </c>
      <c r="E28" s="133">
        <v>77.46</v>
      </c>
      <c r="F28" s="134" t="s">
        <v>124</v>
      </c>
    </row>
    <row r="29" spans="1:6" ht="18.75" customHeight="1">
      <c r="A29" s="39"/>
      <c r="B29" s="146" t="s">
        <v>127</v>
      </c>
      <c r="C29" s="136"/>
      <c r="D29" s="147"/>
      <c r="E29" s="147"/>
      <c r="F29" s="147"/>
    </row>
    <row r="30" spans="1:6" ht="18" customHeight="1">
      <c r="A30" s="39"/>
      <c r="B30" s="148" t="s">
        <v>128</v>
      </c>
      <c r="C30" s="138">
        <v>311</v>
      </c>
      <c r="D30" s="142" t="s">
        <v>19</v>
      </c>
      <c r="E30" s="142" t="s">
        <v>19</v>
      </c>
      <c r="F30" s="134" t="s">
        <v>124</v>
      </c>
    </row>
    <row r="31" spans="1:6" ht="20.25" customHeight="1">
      <c r="A31" s="39"/>
      <c r="B31" s="148" t="s">
        <v>129</v>
      </c>
      <c r="C31" s="138">
        <v>312</v>
      </c>
      <c r="D31" s="142" t="s">
        <v>19</v>
      </c>
      <c r="E31" s="142" t="s">
        <v>19</v>
      </c>
      <c r="F31" s="134" t="s">
        <v>124</v>
      </c>
    </row>
    <row r="32" spans="1:6" ht="24" customHeight="1">
      <c r="A32" s="39"/>
      <c r="B32" s="148" t="s">
        <v>130</v>
      </c>
      <c r="C32" s="138">
        <v>313</v>
      </c>
      <c r="D32" s="142" t="s">
        <v>19</v>
      </c>
      <c r="E32" s="142" t="s">
        <v>19</v>
      </c>
      <c r="F32" s="134" t="s">
        <v>124</v>
      </c>
    </row>
    <row r="33" spans="1:6" ht="35.25" customHeight="1">
      <c r="A33" s="39"/>
      <c r="B33" s="148" t="s">
        <v>131</v>
      </c>
      <c r="C33" s="138">
        <v>314</v>
      </c>
      <c r="D33" s="142" t="s">
        <v>19</v>
      </c>
      <c r="E33" s="142" t="s">
        <v>19</v>
      </c>
      <c r="F33" s="134" t="s">
        <v>124</v>
      </c>
    </row>
    <row r="34" spans="1:6" ht="34.5" customHeight="1">
      <c r="A34" s="39"/>
      <c r="B34" s="148" t="s">
        <v>132</v>
      </c>
      <c r="C34" s="138">
        <v>315</v>
      </c>
      <c r="D34" s="142" t="s">
        <v>347</v>
      </c>
      <c r="E34" s="133">
        <v>69.14</v>
      </c>
      <c r="F34" s="134" t="s">
        <v>124</v>
      </c>
    </row>
    <row r="35" spans="1:6" ht="33" customHeight="1">
      <c r="A35" s="39"/>
      <c r="B35" s="149" t="s">
        <v>291</v>
      </c>
      <c r="C35" s="140"/>
      <c r="D35" s="142" t="s">
        <v>348</v>
      </c>
      <c r="E35" s="133">
        <v>3.85</v>
      </c>
      <c r="F35" s="134" t="s">
        <v>124</v>
      </c>
    </row>
    <row r="36" spans="1:6" ht="24.75" customHeight="1">
      <c r="A36" s="39"/>
      <c r="B36" s="149" t="s">
        <v>314</v>
      </c>
      <c r="C36" s="140"/>
      <c r="D36" s="142" t="s">
        <v>349</v>
      </c>
      <c r="E36" s="133">
        <v>6.72</v>
      </c>
      <c r="F36" s="134" t="s">
        <v>124</v>
      </c>
    </row>
    <row r="37" spans="1:6" ht="24.75" customHeight="1">
      <c r="A37" s="39"/>
      <c r="B37" s="149" t="s">
        <v>350</v>
      </c>
      <c r="C37" s="140"/>
      <c r="D37" s="142" t="s">
        <v>351</v>
      </c>
      <c r="E37" s="133">
        <v>2.07</v>
      </c>
      <c r="F37" s="134" t="s">
        <v>124</v>
      </c>
    </row>
    <row r="38" spans="1:6" ht="27" customHeight="1">
      <c r="A38" s="39"/>
      <c r="B38" s="149" t="s">
        <v>23</v>
      </c>
      <c r="C38" s="140"/>
      <c r="D38" s="142" t="s">
        <v>352</v>
      </c>
      <c r="E38" s="133">
        <v>7.61</v>
      </c>
      <c r="F38" s="134" t="s">
        <v>124</v>
      </c>
    </row>
    <row r="39" spans="1:6" ht="24" customHeight="1">
      <c r="A39" s="39"/>
      <c r="B39" s="149" t="s">
        <v>287</v>
      </c>
      <c r="C39" s="140"/>
      <c r="D39" s="142" t="s">
        <v>353</v>
      </c>
      <c r="E39" s="133">
        <v>5.18</v>
      </c>
      <c r="F39" s="134" t="s">
        <v>124</v>
      </c>
    </row>
    <row r="40" spans="1:6" ht="27" customHeight="1">
      <c r="A40" s="39"/>
      <c r="B40" s="149" t="s">
        <v>289</v>
      </c>
      <c r="C40" s="140"/>
      <c r="D40" s="142" t="s">
        <v>354</v>
      </c>
      <c r="E40" s="133">
        <v>10.45</v>
      </c>
      <c r="F40" s="134" t="s">
        <v>124</v>
      </c>
    </row>
    <row r="41" spans="1:6" ht="34.5" customHeight="1">
      <c r="A41" s="39"/>
      <c r="B41" s="149" t="s">
        <v>290</v>
      </c>
      <c r="C41" s="140"/>
      <c r="D41" s="142" t="s">
        <v>355</v>
      </c>
      <c r="E41" s="133">
        <v>8.57</v>
      </c>
      <c r="F41" s="134" t="s">
        <v>124</v>
      </c>
    </row>
    <row r="42" spans="1:6" ht="27.75" customHeight="1">
      <c r="A42" s="39"/>
      <c r="B42" s="149" t="s">
        <v>297</v>
      </c>
      <c r="C42" s="140"/>
      <c r="D42" s="142" t="s">
        <v>356</v>
      </c>
      <c r="E42" s="133">
        <v>5.81</v>
      </c>
      <c r="F42" s="134" t="s">
        <v>124</v>
      </c>
    </row>
    <row r="43" spans="1:6" ht="27.75" customHeight="1">
      <c r="A43" s="39"/>
      <c r="B43" s="149" t="s">
        <v>316</v>
      </c>
      <c r="C43" s="140"/>
      <c r="D43" s="142" t="s">
        <v>357</v>
      </c>
      <c r="E43" s="133">
        <v>5.44</v>
      </c>
      <c r="F43" s="134" t="s">
        <v>124</v>
      </c>
    </row>
    <row r="44" spans="1:6" ht="27" customHeight="1">
      <c r="A44" s="39"/>
      <c r="B44" s="149" t="s">
        <v>274</v>
      </c>
      <c r="C44" s="140"/>
      <c r="D44" s="142" t="s">
        <v>358</v>
      </c>
      <c r="E44" s="133">
        <v>4.64</v>
      </c>
      <c r="F44" s="134" t="s">
        <v>124</v>
      </c>
    </row>
    <row r="45" spans="1:6" ht="32.25" customHeight="1">
      <c r="A45" s="39"/>
      <c r="B45" s="149" t="s">
        <v>292</v>
      </c>
      <c r="C45" s="140"/>
      <c r="D45" s="142" t="s">
        <v>359</v>
      </c>
      <c r="E45" s="133">
        <v>1.94</v>
      </c>
      <c r="F45" s="134" t="s">
        <v>124</v>
      </c>
    </row>
    <row r="46" spans="1:6" ht="24.75" customHeight="1">
      <c r="A46" s="39"/>
      <c r="B46" s="149" t="s">
        <v>293</v>
      </c>
      <c r="C46" s="140"/>
      <c r="D46" s="142" t="s">
        <v>360</v>
      </c>
      <c r="E46" s="133">
        <v>3.08</v>
      </c>
      <c r="F46" s="134" t="s">
        <v>124</v>
      </c>
    </row>
    <row r="47" spans="1:6" ht="31.5" customHeight="1">
      <c r="A47" s="39"/>
      <c r="B47" s="149" t="s">
        <v>288</v>
      </c>
      <c r="C47" s="140"/>
      <c r="D47" s="133">
        <v>712.86</v>
      </c>
      <c r="E47" s="133">
        <v>1.05</v>
      </c>
      <c r="F47" s="134" t="s">
        <v>124</v>
      </c>
    </row>
    <row r="48" spans="1:6" ht="35.25" customHeight="1">
      <c r="A48" s="39"/>
      <c r="B48" s="149" t="s">
        <v>260</v>
      </c>
      <c r="C48" s="140"/>
      <c r="D48" s="142" t="s">
        <v>361</v>
      </c>
      <c r="E48" s="133">
        <v>2.75</v>
      </c>
      <c r="F48" s="134" t="s">
        <v>124</v>
      </c>
    </row>
    <row r="49" spans="2:6" ht="33" customHeight="1">
      <c r="B49" s="148" t="s">
        <v>133</v>
      </c>
      <c r="C49" s="138">
        <v>316</v>
      </c>
      <c r="D49" s="142" t="s">
        <v>19</v>
      </c>
      <c r="E49" s="142" t="s">
        <v>19</v>
      </c>
      <c r="F49" s="134" t="s">
        <v>124</v>
      </c>
    </row>
    <row r="50" spans="2:6" ht="34.5" customHeight="1">
      <c r="B50" s="148" t="s">
        <v>134</v>
      </c>
      <c r="C50" s="138">
        <v>317</v>
      </c>
      <c r="D50" s="142" t="s">
        <v>362</v>
      </c>
      <c r="E50" s="133">
        <v>8.32</v>
      </c>
      <c r="F50" s="134" t="s">
        <v>124</v>
      </c>
    </row>
    <row r="51" spans="2:6" ht="45" customHeight="1">
      <c r="B51" s="149" t="s">
        <v>298</v>
      </c>
      <c r="C51" s="140"/>
      <c r="D51" s="142" t="s">
        <v>363</v>
      </c>
      <c r="E51" s="133">
        <v>4.11</v>
      </c>
      <c r="F51" s="134" t="s">
        <v>124</v>
      </c>
    </row>
    <row r="52" spans="2:6" ht="43.5" customHeight="1">
      <c r="B52" s="149" t="s">
        <v>313</v>
      </c>
      <c r="C52" s="140"/>
      <c r="D52" s="142" t="s">
        <v>364</v>
      </c>
      <c r="E52" s="133">
        <v>2.58</v>
      </c>
      <c r="F52" s="134" t="s">
        <v>124</v>
      </c>
    </row>
    <row r="53" spans="2:6" ht="33" customHeight="1">
      <c r="B53" s="149" t="s">
        <v>315</v>
      </c>
      <c r="C53" s="140"/>
      <c r="D53" s="142" t="s">
        <v>365</v>
      </c>
      <c r="E53" s="133">
        <v>1.63</v>
      </c>
      <c r="F53" s="134" t="s">
        <v>124</v>
      </c>
    </row>
    <row r="54" spans="2:6" ht="33.75" customHeight="1">
      <c r="B54" s="148" t="s">
        <v>135</v>
      </c>
      <c r="C54" s="138">
        <v>318</v>
      </c>
      <c r="D54" s="142" t="s">
        <v>19</v>
      </c>
      <c r="E54" s="142" t="s">
        <v>19</v>
      </c>
      <c r="F54" s="134" t="s">
        <v>124</v>
      </c>
    </row>
    <row r="55" spans="2:6" ht="42.75" customHeight="1">
      <c r="B55" s="145" t="s">
        <v>136</v>
      </c>
      <c r="C55" s="132">
        <v>320</v>
      </c>
      <c r="D55" s="142" t="s">
        <v>19</v>
      </c>
      <c r="E55" s="142" t="s">
        <v>19</v>
      </c>
      <c r="F55" s="134" t="s">
        <v>124</v>
      </c>
    </row>
    <row r="56" spans="2:6" ht="34.5" customHeight="1">
      <c r="B56" s="146" t="s">
        <v>127</v>
      </c>
      <c r="C56" s="136"/>
      <c r="D56" s="147"/>
      <c r="E56" s="147"/>
      <c r="F56" s="134" t="s">
        <v>124</v>
      </c>
    </row>
    <row r="57" spans="2:6" ht="33.75" customHeight="1">
      <c r="B57" s="148" t="s">
        <v>128</v>
      </c>
      <c r="C57" s="138">
        <v>321</v>
      </c>
      <c r="D57" s="142" t="s">
        <v>19</v>
      </c>
      <c r="E57" s="142" t="s">
        <v>19</v>
      </c>
      <c r="F57" s="134" t="s">
        <v>124</v>
      </c>
    </row>
    <row r="58" spans="2:6" ht="41.25" customHeight="1">
      <c r="B58" s="148" t="s">
        <v>129</v>
      </c>
      <c r="C58" s="138">
        <v>322</v>
      </c>
      <c r="D58" s="142" t="s">
        <v>19</v>
      </c>
      <c r="E58" s="142" t="s">
        <v>19</v>
      </c>
      <c r="F58" s="134" t="s">
        <v>124</v>
      </c>
    </row>
    <row r="59" spans="2:6" ht="31.5" customHeight="1">
      <c r="B59" s="148" t="s">
        <v>130</v>
      </c>
      <c r="C59" s="138">
        <v>323</v>
      </c>
      <c r="D59" s="142" t="s">
        <v>19</v>
      </c>
      <c r="E59" s="142" t="s">
        <v>19</v>
      </c>
      <c r="F59" s="134" t="s">
        <v>124</v>
      </c>
    </row>
    <row r="60" spans="2:6" ht="57.75" customHeight="1">
      <c r="B60" s="148" t="s">
        <v>131</v>
      </c>
      <c r="C60" s="138">
        <v>324</v>
      </c>
      <c r="D60" s="142" t="s">
        <v>19</v>
      </c>
      <c r="E60" s="142" t="s">
        <v>19</v>
      </c>
      <c r="F60" s="134" t="s">
        <v>124</v>
      </c>
    </row>
    <row r="61" spans="2:6" ht="51" customHeight="1">
      <c r="B61" s="148" t="s">
        <v>132</v>
      </c>
      <c r="C61" s="138">
        <v>325</v>
      </c>
      <c r="D61" s="142" t="s">
        <v>19</v>
      </c>
      <c r="E61" s="142" t="s">
        <v>19</v>
      </c>
      <c r="F61" s="134" t="s">
        <v>124</v>
      </c>
    </row>
    <row r="62" spans="2:6" ht="27" customHeight="1">
      <c r="B62" s="148" t="s">
        <v>133</v>
      </c>
      <c r="C62" s="138">
        <v>326</v>
      </c>
      <c r="D62" s="142" t="s">
        <v>19</v>
      </c>
      <c r="E62" s="142" t="s">
        <v>19</v>
      </c>
      <c r="F62" s="134" t="s">
        <v>124</v>
      </c>
    </row>
    <row r="63" spans="2:6" ht="47.25" customHeight="1">
      <c r="B63" s="148" t="s">
        <v>134</v>
      </c>
      <c r="C63" s="138">
        <v>327</v>
      </c>
      <c r="D63" s="142" t="s">
        <v>19</v>
      </c>
      <c r="E63" s="142" t="s">
        <v>19</v>
      </c>
      <c r="F63" s="134" t="s">
        <v>124</v>
      </c>
    </row>
    <row r="64" spans="2:6" ht="33.75" customHeight="1">
      <c r="B64" s="148" t="s">
        <v>137</v>
      </c>
      <c r="C64" s="138">
        <v>328</v>
      </c>
      <c r="D64" s="142" t="s">
        <v>19</v>
      </c>
      <c r="E64" s="142" t="s">
        <v>19</v>
      </c>
      <c r="F64" s="134" t="s">
        <v>124</v>
      </c>
    </row>
    <row r="65" spans="2:6" ht="31.5" customHeight="1">
      <c r="B65" s="148" t="s">
        <v>135</v>
      </c>
      <c r="C65" s="138">
        <v>329</v>
      </c>
      <c r="D65" s="142" t="s">
        <v>19</v>
      </c>
      <c r="E65" s="142" t="s">
        <v>19</v>
      </c>
      <c r="F65" s="134" t="s">
        <v>124</v>
      </c>
    </row>
    <row r="66" spans="2:6" ht="33.75" customHeight="1">
      <c r="B66" s="143" t="s">
        <v>26</v>
      </c>
      <c r="C66" s="132">
        <v>400</v>
      </c>
      <c r="D66" s="142" t="s">
        <v>19</v>
      </c>
      <c r="E66" s="142" t="s">
        <v>19</v>
      </c>
      <c r="F66" s="134" t="s">
        <v>124</v>
      </c>
    </row>
    <row r="67" spans="2:6" ht="29.25" customHeight="1">
      <c r="B67" s="144" t="s">
        <v>16</v>
      </c>
      <c r="C67" s="136"/>
      <c r="D67" s="135"/>
      <c r="E67" s="135"/>
      <c r="F67" s="134" t="s">
        <v>124</v>
      </c>
    </row>
    <row r="68" spans="2:6" ht="23.25" customHeight="1">
      <c r="B68" s="150" t="s">
        <v>128</v>
      </c>
      <c r="C68" s="138">
        <v>410</v>
      </c>
      <c r="D68" s="142" t="s">
        <v>19</v>
      </c>
      <c r="E68" s="142" t="s">
        <v>19</v>
      </c>
      <c r="F68" s="134" t="s">
        <v>124</v>
      </c>
    </row>
    <row r="69" spans="2:6" s="87" customFormat="1" ht="39" customHeight="1">
      <c r="B69" s="150" t="s">
        <v>129</v>
      </c>
      <c r="C69" s="138">
        <v>420</v>
      </c>
      <c r="D69" s="142" t="s">
        <v>19</v>
      </c>
      <c r="E69" s="142" t="s">
        <v>19</v>
      </c>
      <c r="F69" s="134" t="s">
        <v>124</v>
      </c>
    </row>
    <row r="70" spans="2:6" s="87" customFormat="1" ht="37.5" customHeight="1">
      <c r="B70" s="150" t="s">
        <v>130</v>
      </c>
      <c r="C70" s="138">
        <v>430</v>
      </c>
      <c r="D70" s="142" t="s">
        <v>19</v>
      </c>
      <c r="E70" s="142" t="s">
        <v>19</v>
      </c>
      <c r="F70" s="134" t="s">
        <v>124</v>
      </c>
    </row>
    <row r="71" spans="2:6" s="87" customFormat="1" ht="34.5" customHeight="1">
      <c r="B71" s="150" t="s">
        <v>131</v>
      </c>
      <c r="C71" s="138">
        <v>440</v>
      </c>
      <c r="D71" s="142" t="s">
        <v>19</v>
      </c>
      <c r="E71" s="142" t="s">
        <v>19</v>
      </c>
      <c r="F71" s="134" t="s">
        <v>124</v>
      </c>
    </row>
    <row r="72" spans="2:6" s="87" customFormat="1" ht="24" customHeight="1">
      <c r="B72" s="150" t="s">
        <v>132</v>
      </c>
      <c r="C72" s="138">
        <v>450</v>
      </c>
      <c r="D72" s="142" t="s">
        <v>19</v>
      </c>
      <c r="E72" s="142" t="s">
        <v>19</v>
      </c>
      <c r="F72" s="134" t="s">
        <v>124</v>
      </c>
    </row>
    <row r="73" spans="2:6" s="87" customFormat="1" ht="30.75" customHeight="1">
      <c r="B73" s="150" t="s">
        <v>133</v>
      </c>
      <c r="C73" s="138">
        <v>460</v>
      </c>
      <c r="D73" s="142" t="s">
        <v>19</v>
      </c>
      <c r="E73" s="142" t="s">
        <v>19</v>
      </c>
      <c r="F73" s="134" t="s">
        <v>124</v>
      </c>
    </row>
    <row r="74" spans="2:6" s="87" customFormat="1" ht="35.25" customHeight="1">
      <c r="B74" s="150" t="s">
        <v>134</v>
      </c>
      <c r="C74" s="138">
        <v>470</v>
      </c>
      <c r="D74" s="142" t="s">
        <v>19</v>
      </c>
      <c r="E74" s="142" t="s">
        <v>19</v>
      </c>
      <c r="F74" s="134" t="s">
        <v>124</v>
      </c>
    </row>
    <row r="75" spans="2:6" ht="28.5" customHeight="1">
      <c r="B75" s="150" t="s">
        <v>137</v>
      </c>
      <c r="C75" s="138">
        <v>480</v>
      </c>
      <c r="D75" s="142" t="s">
        <v>19</v>
      </c>
      <c r="E75" s="142" t="s">
        <v>19</v>
      </c>
      <c r="F75" s="134" t="s">
        <v>124</v>
      </c>
    </row>
    <row r="76" spans="2:6" ht="44.25" customHeight="1">
      <c r="B76" s="150" t="s">
        <v>135</v>
      </c>
      <c r="C76" s="138">
        <v>490</v>
      </c>
      <c r="D76" s="142" t="s">
        <v>19</v>
      </c>
      <c r="E76" s="142" t="s">
        <v>19</v>
      </c>
      <c r="F76" s="134" t="s">
        <v>124</v>
      </c>
    </row>
    <row r="77" spans="2:6" ht="30.75" customHeight="1">
      <c r="B77" s="150" t="s">
        <v>77</v>
      </c>
      <c r="C77" s="138">
        <v>491</v>
      </c>
      <c r="D77" s="142" t="s">
        <v>19</v>
      </c>
      <c r="E77" s="142" t="s">
        <v>19</v>
      </c>
      <c r="F77" s="134" t="s">
        <v>124</v>
      </c>
    </row>
    <row r="78" spans="2:6" ht="24.75" customHeight="1">
      <c r="B78" s="143" t="s">
        <v>138</v>
      </c>
      <c r="C78" s="132">
        <v>500</v>
      </c>
      <c r="D78" s="142" t="s">
        <v>19</v>
      </c>
      <c r="E78" s="142" t="s">
        <v>19</v>
      </c>
      <c r="F78" s="134" t="s">
        <v>124</v>
      </c>
    </row>
    <row r="79" spans="2:6" ht="29.25" customHeight="1">
      <c r="B79" s="144" t="s">
        <v>16</v>
      </c>
      <c r="C79" s="136"/>
      <c r="D79" s="135"/>
      <c r="E79" s="135"/>
      <c r="F79" s="134" t="s">
        <v>124</v>
      </c>
    </row>
    <row r="80" spans="2:6" ht="27" customHeight="1">
      <c r="B80" s="145" t="s">
        <v>139</v>
      </c>
      <c r="C80" s="132">
        <v>510</v>
      </c>
      <c r="D80" s="142" t="s">
        <v>19</v>
      </c>
      <c r="E80" s="142" t="s">
        <v>19</v>
      </c>
      <c r="F80" s="134" t="s">
        <v>124</v>
      </c>
    </row>
    <row r="81" spans="2:6" ht="24" customHeight="1">
      <c r="B81" s="150" t="s">
        <v>140</v>
      </c>
      <c r="C81" s="138">
        <v>520</v>
      </c>
      <c r="D81" s="142" t="s">
        <v>19</v>
      </c>
      <c r="E81" s="142" t="s">
        <v>19</v>
      </c>
      <c r="F81" s="134" t="s">
        <v>124</v>
      </c>
    </row>
    <row r="82" spans="2:6" ht="19.5" customHeight="1">
      <c r="B82" s="150" t="s">
        <v>141</v>
      </c>
      <c r="C82" s="138">
        <v>530</v>
      </c>
      <c r="D82" s="142" t="s">
        <v>19</v>
      </c>
      <c r="E82" s="142" t="s">
        <v>19</v>
      </c>
      <c r="F82" s="134" t="s">
        <v>124</v>
      </c>
    </row>
    <row r="83" spans="2:6" ht="40.5" customHeight="1">
      <c r="B83" s="150" t="s">
        <v>142</v>
      </c>
      <c r="C83" s="138">
        <v>540</v>
      </c>
      <c r="D83" s="142" t="s">
        <v>19</v>
      </c>
      <c r="E83" s="142" t="s">
        <v>19</v>
      </c>
      <c r="F83" s="134" t="s">
        <v>124</v>
      </c>
    </row>
    <row r="84" spans="2:6" ht="33" customHeight="1">
      <c r="B84" s="143" t="s">
        <v>29</v>
      </c>
      <c r="C84" s="132">
        <v>1200</v>
      </c>
      <c r="D84" s="142" t="s">
        <v>366</v>
      </c>
      <c r="E84" s="133">
        <v>22.27</v>
      </c>
      <c r="F84" s="134" t="s">
        <v>124</v>
      </c>
    </row>
    <row r="85" spans="2:6" ht="30.75" customHeight="1">
      <c r="B85" s="144" t="s">
        <v>16</v>
      </c>
      <c r="C85" s="136"/>
      <c r="D85" s="135"/>
      <c r="E85" s="135"/>
      <c r="F85" s="134" t="s">
        <v>124</v>
      </c>
    </row>
    <row r="86" spans="2:6" ht="22.5" customHeight="1">
      <c r="B86" s="150" t="s">
        <v>30</v>
      </c>
      <c r="C86" s="138">
        <v>1210</v>
      </c>
      <c r="D86" s="142" t="s">
        <v>366</v>
      </c>
      <c r="E86" s="133">
        <v>22.27</v>
      </c>
      <c r="F86" s="134" t="s">
        <v>124</v>
      </c>
    </row>
    <row r="87" spans="2:6" ht="31.5" customHeight="1">
      <c r="B87" s="150" t="s">
        <v>31</v>
      </c>
      <c r="C87" s="138">
        <v>1220</v>
      </c>
      <c r="D87" s="142" t="s">
        <v>19</v>
      </c>
      <c r="E87" s="142" t="s">
        <v>19</v>
      </c>
      <c r="F87" s="134" t="s">
        <v>124</v>
      </c>
    </row>
    <row r="88" spans="2:6" ht="27" customHeight="1">
      <c r="B88" s="150" t="s">
        <v>32</v>
      </c>
      <c r="C88" s="138">
        <v>1230</v>
      </c>
      <c r="D88" s="142" t="s">
        <v>19</v>
      </c>
      <c r="E88" s="142" t="s">
        <v>19</v>
      </c>
      <c r="F88" s="134" t="s">
        <v>124</v>
      </c>
    </row>
    <row r="89" spans="2:6" ht="29.25" customHeight="1">
      <c r="B89" s="150" t="s">
        <v>33</v>
      </c>
      <c r="C89" s="138">
        <v>1240</v>
      </c>
      <c r="D89" s="141" t="s">
        <v>19</v>
      </c>
      <c r="E89" s="141" t="s">
        <v>19</v>
      </c>
      <c r="F89" s="134" t="s">
        <v>124</v>
      </c>
    </row>
    <row r="90" spans="2:6" ht="30.75" customHeight="1">
      <c r="B90" s="151" t="s">
        <v>143</v>
      </c>
      <c r="C90" s="152">
        <v>1300</v>
      </c>
      <c r="D90" s="153" t="s">
        <v>367</v>
      </c>
      <c r="E90" s="154">
        <v>100</v>
      </c>
      <c r="F90" s="134" t="s">
        <v>124</v>
      </c>
    </row>
    <row r="91" spans="2:6" ht="30" customHeight="1">
      <c r="B91" s="156"/>
      <c r="C91" s="157"/>
      <c r="D91" s="158"/>
      <c r="E91" s="159"/>
      <c r="F91" s="160"/>
    </row>
    <row r="92" spans="2:5" ht="32.25" customHeight="1">
      <c r="B92" s="88" t="s">
        <v>55</v>
      </c>
      <c r="C92" s="89" t="s">
        <v>277</v>
      </c>
      <c r="D92" s="90"/>
      <c r="E92" s="90"/>
    </row>
    <row r="93" spans="2:5" ht="12">
      <c r="B93" s="90"/>
      <c r="C93" s="91"/>
      <c r="D93" s="90"/>
      <c r="E93" s="90"/>
    </row>
    <row r="94" spans="2:5" ht="12">
      <c r="B94" s="90"/>
      <c r="C94" s="91"/>
      <c r="D94" s="90"/>
      <c r="E94" s="90"/>
    </row>
    <row r="95" spans="2:5" ht="12">
      <c r="B95" s="90"/>
      <c r="C95" s="91"/>
      <c r="D95" s="90"/>
      <c r="E95" s="90"/>
    </row>
    <row r="96" spans="2:5" ht="17.25" customHeight="1">
      <c r="B96" s="88" t="s">
        <v>219</v>
      </c>
      <c r="C96" s="89" t="s">
        <v>220</v>
      </c>
      <c r="D96" s="90"/>
      <c r="E96" s="90"/>
    </row>
    <row r="97" spans="2:5" ht="12">
      <c r="B97" s="90"/>
      <c r="C97" s="91"/>
      <c r="D97" s="90"/>
      <c r="E97" s="90"/>
    </row>
    <row r="98" spans="2:5" ht="12">
      <c r="B98" s="90"/>
      <c r="C98" s="91"/>
      <c r="D98" s="90"/>
      <c r="E98" s="90"/>
    </row>
    <row r="99" spans="2:5" ht="12">
      <c r="B99" s="90"/>
      <c r="C99" s="91"/>
      <c r="D99" s="90"/>
      <c r="E99" s="90"/>
    </row>
    <row r="100" spans="2:5" ht="12">
      <c r="B100" s="88" t="s">
        <v>257</v>
      </c>
      <c r="C100" s="89" t="s">
        <v>258</v>
      </c>
      <c r="D100" s="90"/>
      <c r="E100" s="90"/>
    </row>
    <row r="101" spans="2:5" ht="12">
      <c r="B101" s="90"/>
      <c r="C101" s="91"/>
      <c r="D101" s="90"/>
      <c r="E101" s="90"/>
    </row>
    <row r="102" spans="2:5" ht="12">
      <c r="B102" s="90"/>
      <c r="C102" s="91"/>
      <c r="D102" s="90"/>
      <c r="E102" s="90"/>
    </row>
  </sheetData>
  <sheetProtection/>
  <mergeCells count="3">
    <mergeCell ref="B9:F9"/>
    <mergeCell ref="B12:F12"/>
    <mergeCell ref="B13:F13"/>
  </mergeCells>
  <printOptions/>
  <pageMargins left="0.75" right="0.75" top="0.5" bottom="0.51" header="0.5" footer="0.5"/>
  <pageSetup fitToHeight="2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4"/>
  <sheetViews>
    <sheetView zoomScalePageLayoutView="0" workbookViewId="0" topLeftCell="A4">
      <selection activeCell="G31" sqref="G31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4.832031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56</v>
      </c>
    </row>
    <row r="3" spans="2:5" s="4" customFormat="1" ht="12" customHeight="1">
      <c r="B3" s="5"/>
      <c r="C3" s="6"/>
      <c r="D3" s="6"/>
      <c r="E3" s="7" t="s">
        <v>1</v>
      </c>
    </row>
    <row r="4" spans="2:5" s="4" customFormat="1" ht="12" customHeight="1">
      <c r="B4" s="5"/>
      <c r="C4" s="6"/>
      <c r="D4" s="6"/>
      <c r="E4" s="7" t="s">
        <v>2</v>
      </c>
    </row>
    <row r="5" spans="2:5" s="4" customFormat="1" ht="12" customHeight="1">
      <c r="B5" s="5"/>
      <c r="C5" s="6"/>
      <c r="D5" s="6"/>
      <c r="E5" s="7" t="s">
        <v>3</v>
      </c>
    </row>
    <row r="6" spans="2:5" s="4" customFormat="1" ht="12" customHeight="1">
      <c r="B6" s="5"/>
      <c r="C6" s="6"/>
      <c r="D6" s="6"/>
      <c r="E6" s="7" t="s">
        <v>4</v>
      </c>
    </row>
    <row r="7" spans="2:5" s="4" customFormat="1" ht="12" customHeight="1">
      <c r="B7" s="5"/>
      <c r="C7" s="6"/>
      <c r="D7" s="6"/>
      <c r="E7" s="7" t="s">
        <v>5</v>
      </c>
    </row>
    <row r="8" spans="2:5" s="4" customFormat="1" ht="12" customHeight="1">
      <c r="B8" s="8" t="s">
        <v>57</v>
      </c>
      <c r="C8" s="9"/>
      <c r="D8" s="9"/>
      <c r="E8" s="9"/>
    </row>
    <row r="9" spans="2:5" s="4" customFormat="1" ht="21.75" customHeight="1">
      <c r="B9" s="8" t="s">
        <v>323</v>
      </c>
      <c r="C9" s="9"/>
      <c r="D9" s="9"/>
      <c r="E9" s="9"/>
    </row>
    <row r="10" spans="2:5" ht="16.5" customHeight="1">
      <c r="B10" s="10" t="s">
        <v>7</v>
      </c>
      <c r="C10" s="11"/>
      <c r="D10" s="11"/>
      <c r="E10" s="11"/>
    </row>
    <row r="11" spans="2:5" ht="19.5" customHeight="1">
      <c r="B11" s="12" t="s">
        <v>8</v>
      </c>
      <c r="C11" s="11"/>
      <c r="D11" s="11"/>
      <c r="E11" s="11"/>
    </row>
    <row r="12" spans="2:5" s="13" customFormat="1" ht="35.25" customHeight="1">
      <c r="B12" s="164" t="s">
        <v>317</v>
      </c>
      <c r="C12" s="165"/>
      <c r="D12" s="164"/>
      <c r="E12" s="164"/>
    </row>
    <row r="13" spans="2:5" s="13" customFormat="1" ht="12.75" customHeight="1">
      <c r="B13" s="165" t="s">
        <v>9</v>
      </c>
      <c r="C13" s="165"/>
      <c r="D13" s="165"/>
      <c r="E13" s="165"/>
    </row>
    <row r="14" ht="11.25">
      <c r="E14" s="15" t="s">
        <v>10</v>
      </c>
    </row>
    <row r="15" spans="2:5" ht="21.75" customHeight="1">
      <c r="B15" s="16" t="s">
        <v>58</v>
      </c>
      <c r="C15" s="16" t="s">
        <v>12</v>
      </c>
      <c r="D15" s="16" t="s">
        <v>59</v>
      </c>
      <c r="E15" s="16" t="s">
        <v>60</v>
      </c>
    </row>
    <row r="16" spans="2:5" ht="11.25">
      <c r="B16" s="17">
        <v>1</v>
      </c>
      <c r="C16" s="17">
        <v>2</v>
      </c>
      <c r="D16" s="17">
        <v>3</v>
      </c>
      <c r="E16" s="17">
        <v>4</v>
      </c>
    </row>
    <row r="17" spans="2:5" ht="15.75" customHeight="1">
      <c r="B17" s="67" t="s">
        <v>61</v>
      </c>
      <c r="C17" s="74" t="s">
        <v>231</v>
      </c>
      <c r="D17" s="240">
        <f>673576923.03/1000</f>
        <v>673576.92303</v>
      </c>
      <c r="E17" s="240">
        <f>393029518.4/1000</f>
        <v>393029.5184</v>
      </c>
    </row>
    <row r="18" spans="2:5" ht="12.75">
      <c r="B18" s="68" t="s">
        <v>62</v>
      </c>
      <c r="C18" s="75" t="s">
        <v>232</v>
      </c>
      <c r="D18" s="240">
        <f>672102699.59/1000+293276.76/1000</f>
        <v>672395.9763500001</v>
      </c>
      <c r="E18" s="240">
        <f>391527941.2/1000+175488.31/1000</f>
        <v>391703.42951</v>
      </c>
    </row>
    <row r="19" spans="2:5" ht="12.75">
      <c r="B19" s="68" t="s">
        <v>63</v>
      </c>
      <c r="C19" s="75" t="s">
        <v>233</v>
      </c>
      <c r="D19" s="240">
        <f>D17-D18</f>
        <v>1180.946679999819</v>
      </c>
      <c r="E19" s="240">
        <f>E17-E18</f>
        <v>1326.0888900000136</v>
      </c>
    </row>
    <row r="20" spans="2:8" ht="25.5" customHeight="1">
      <c r="B20" s="69" t="s">
        <v>64</v>
      </c>
      <c r="C20" s="74" t="s">
        <v>234</v>
      </c>
      <c r="D20" s="240">
        <v>0</v>
      </c>
      <c r="E20" s="240">
        <v>0</v>
      </c>
      <c r="H20" s="106"/>
    </row>
    <row r="21" spans="2:5" ht="23.25" customHeight="1">
      <c r="B21" s="70" t="s">
        <v>65</v>
      </c>
      <c r="C21" s="75" t="s">
        <v>235</v>
      </c>
      <c r="D21" s="240">
        <v>0</v>
      </c>
      <c r="E21" s="240">
        <v>0</v>
      </c>
    </row>
    <row r="22" spans="2:5" ht="24.75" customHeight="1">
      <c r="B22" s="70" t="s">
        <v>261</v>
      </c>
      <c r="C22" s="75" t="s">
        <v>236</v>
      </c>
      <c r="D22" s="240">
        <v>0</v>
      </c>
      <c r="E22" s="240">
        <v>0</v>
      </c>
    </row>
    <row r="23" spans="2:5" ht="11.25" customHeight="1">
      <c r="B23" s="71" t="s">
        <v>66</v>
      </c>
      <c r="C23" s="74" t="s">
        <v>237</v>
      </c>
      <c r="D23" s="240">
        <v>0</v>
      </c>
      <c r="E23" s="240">
        <v>0</v>
      </c>
    </row>
    <row r="24" spans="2:5" ht="11.25" customHeight="1">
      <c r="B24" s="71" t="s">
        <v>67</v>
      </c>
      <c r="C24" s="74" t="s">
        <v>238</v>
      </c>
      <c r="D24" s="240">
        <v>0</v>
      </c>
      <c r="E24" s="240">
        <v>0</v>
      </c>
    </row>
    <row r="25" spans="2:5" ht="11.25" customHeight="1">
      <c r="B25" s="70" t="s">
        <v>262</v>
      </c>
      <c r="C25" s="75" t="s">
        <v>239</v>
      </c>
      <c r="D25" s="240">
        <v>0</v>
      </c>
      <c r="E25" s="240">
        <v>0</v>
      </c>
    </row>
    <row r="26" spans="2:5" ht="11.25" customHeight="1">
      <c r="B26" s="70" t="s">
        <v>68</v>
      </c>
      <c r="C26" s="76" t="s">
        <v>225</v>
      </c>
      <c r="D26" s="240">
        <v>0</v>
      </c>
      <c r="E26" s="240">
        <v>0</v>
      </c>
    </row>
    <row r="27" spans="2:5" ht="14.25" customHeight="1">
      <c r="B27" s="70" t="s">
        <v>69</v>
      </c>
      <c r="C27" s="76" t="s">
        <v>226</v>
      </c>
      <c r="D27" s="240">
        <f>1067393.55/1000</f>
        <v>1067.39355</v>
      </c>
      <c r="E27" s="240">
        <f>890310.67/1000</f>
        <v>890.3106700000001</v>
      </c>
    </row>
    <row r="28" spans="2:5" ht="11.25" customHeight="1">
      <c r="B28" s="70" t="s">
        <v>70</v>
      </c>
      <c r="C28" s="76" t="s">
        <v>227</v>
      </c>
      <c r="D28" s="240">
        <v>0</v>
      </c>
      <c r="E28" s="240">
        <v>0</v>
      </c>
    </row>
    <row r="29" spans="2:5" ht="11.25" customHeight="1">
      <c r="B29" s="70" t="s">
        <v>71</v>
      </c>
      <c r="C29" s="76" t="s">
        <v>240</v>
      </c>
      <c r="D29" s="240">
        <v>0</v>
      </c>
      <c r="E29" s="240">
        <v>0</v>
      </c>
    </row>
    <row r="30" spans="2:5" ht="24.75" customHeight="1">
      <c r="B30" s="71" t="s">
        <v>72</v>
      </c>
      <c r="C30" s="77" t="s">
        <v>241</v>
      </c>
      <c r="D30" s="240">
        <f>D32+D33</f>
        <v>70.44861</v>
      </c>
      <c r="E30" s="240">
        <f>E32+E33</f>
        <v>-7125.77407</v>
      </c>
    </row>
    <row r="31" spans="2:5" ht="18.75" customHeight="1">
      <c r="B31" s="72" t="s">
        <v>73</v>
      </c>
      <c r="C31" s="78"/>
      <c r="D31" s="240"/>
      <c r="E31" s="240"/>
    </row>
    <row r="32" spans="2:5" ht="14.25" customHeight="1">
      <c r="B32" s="73" t="s">
        <v>74</v>
      </c>
      <c r="C32" s="76" t="s">
        <v>263</v>
      </c>
      <c r="D32" s="240">
        <f>70448.61/1000</f>
        <v>70.44861</v>
      </c>
      <c r="E32" s="240">
        <f>-7125774.07/1000</f>
        <v>-7125.77407</v>
      </c>
    </row>
    <row r="33" spans="2:5" ht="16.5" customHeight="1">
      <c r="B33" s="73" t="s">
        <v>75</v>
      </c>
      <c r="C33" s="76" t="s">
        <v>264</v>
      </c>
      <c r="D33" s="240">
        <v>0</v>
      </c>
      <c r="E33" s="240">
        <v>0</v>
      </c>
    </row>
    <row r="34" spans="2:5" ht="18.75" customHeight="1">
      <c r="B34" s="73" t="s">
        <v>76</v>
      </c>
      <c r="C34" s="76" t="s">
        <v>265</v>
      </c>
      <c r="D34" s="240">
        <v>0</v>
      </c>
      <c r="E34" s="240">
        <v>0</v>
      </c>
    </row>
    <row r="35" spans="2:5" ht="31.5" customHeight="1">
      <c r="B35" s="71" t="s">
        <v>266</v>
      </c>
      <c r="C35" s="77" t="s">
        <v>245</v>
      </c>
      <c r="D35" s="240">
        <f>D37</f>
        <v>0</v>
      </c>
      <c r="E35" s="240">
        <f>E37</f>
        <v>-3.41564</v>
      </c>
    </row>
    <row r="36" spans="2:5" ht="21.75" customHeight="1">
      <c r="B36" s="72" t="s">
        <v>73</v>
      </c>
      <c r="C36" s="78"/>
      <c r="D36" s="240"/>
      <c r="E36" s="240"/>
    </row>
    <row r="37" spans="2:5" ht="18" customHeight="1">
      <c r="B37" s="73" t="s">
        <v>74</v>
      </c>
      <c r="C37" s="76" t="s">
        <v>267</v>
      </c>
      <c r="D37" s="240">
        <v>0</v>
      </c>
      <c r="E37" s="240">
        <f>-3415.64/1000</f>
        <v>-3.41564</v>
      </c>
    </row>
    <row r="38" spans="2:5" ht="20.25" customHeight="1">
      <c r="B38" s="73" t="s">
        <v>75</v>
      </c>
      <c r="C38" s="76" t="s">
        <v>268</v>
      </c>
      <c r="D38" s="240">
        <v>0</v>
      </c>
      <c r="E38" s="240">
        <v>0</v>
      </c>
    </row>
    <row r="39" spans="2:5" ht="20.25" customHeight="1">
      <c r="B39" s="73" t="s">
        <v>77</v>
      </c>
      <c r="C39" s="76" t="s">
        <v>269</v>
      </c>
      <c r="D39" s="240">
        <v>0</v>
      </c>
      <c r="E39" s="240">
        <v>0</v>
      </c>
    </row>
    <row r="40" spans="2:5" ht="20.25" customHeight="1">
      <c r="B40" s="73" t="s">
        <v>78</v>
      </c>
      <c r="C40" s="76" t="s">
        <v>270</v>
      </c>
      <c r="D40" s="240">
        <v>0</v>
      </c>
      <c r="E40" s="240">
        <v>0</v>
      </c>
    </row>
    <row r="41" spans="2:5" ht="28.5" customHeight="1">
      <c r="B41" s="71" t="s">
        <v>271</v>
      </c>
      <c r="C41" s="77" t="s">
        <v>246</v>
      </c>
      <c r="D41" s="240">
        <v>0</v>
      </c>
      <c r="E41" s="240">
        <v>0</v>
      </c>
    </row>
    <row r="42" spans="2:5" ht="42" customHeight="1">
      <c r="B42" s="71" t="s">
        <v>272</v>
      </c>
      <c r="C42" s="77" t="s">
        <v>247</v>
      </c>
      <c r="D42" s="240">
        <f>1812.29/1000+57466/1000+D43</f>
        <v>2712.26002</v>
      </c>
      <c r="E42" s="240">
        <f>18939/1000+1300/1000+E43</f>
        <v>2853.3634700000002</v>
      </c>
    </row>
    <row r="43" spans="2:5" ht="15" customHeight="1">
      <c r="B43" s="70" t="s">
        <v>79</v>
      </c>
      <c r="C43" s="76" t="s">
        <v>248</v>
      </c>
      <c r="D43" s="240">
        <f>2652981.73/1000</f>
        <v>2652.98173</v>
      </c>
      <c r="E43" s="240">
        <f>2833124.47/1000</f>
        <v>2833.12447</v>
      </c>
    </row>
    <row r="44" spans="2:5" ht="12" customHeight="1">
      <c r="B44" s="70" t="s">
        <v>80</v>
      </c>
      <c r="C44" s="76" t="s">
        <v>249</v>
      </c>
      <c r="D44" s="240">
        <f>932158.32/1000-9133.65/1000-16.73/1000</f>
        <v>923.00794</v>
      </c>
      <c r="E44" s="240">
        <f>614516.91/1000</f>
        <v>614.51691</v>
      </c>
    </row>
    <row r="45" spans="2:5" ht="13.5" customHeight="1">
      <c r="B45" s="70" t="s">
        <v>81</v>
      </c>
      <c r="C45" s="76" t="s">
        <v>250</v>
      </c>
      <c r="D45" s="240">
        <v>0</v>
      </c>
      <c r="E45" s="240">
        <v>0</v>
      </c>
    </row>
    <row r="46" spans="2:5" ht="28.5" customHeight="1">
      <c r="B46" s="70" t="s">
        <v>82</v>
      </c>
      <c r="C46" s="76" t="s">
        <v>228</v>
      </c>
      <c r="D46" s="240">
        <f>29379644.03/1000</f>
        <v>29379.64403</v>
      </c>
      <c r="E46" s="240">
        <f>35628288.89/1000</f>
        <v>35628.28889</v>
      </c>
    </row>
    <row r="47" spans="2:5" ht="33" customHeight="1">
      <c r="B47" s="70" t="s">
        <v>273</v>
      </c>
      <c r="C47" s="76" t="s">
        <v>229</v>
      </c>
      <c r="D47" s="240">
        <f>20880429.41/1000</f>
        <v>20880.42941</v>
      </c>
      <c r="E47" s="240">
        <f>23285951.94/1000</f>
        <v>23285.951940000003</v>
      </c>
    </row>
    <row r="48" spans="2:5" ht="61.5" customHeight="1">
      <c r="B48" s="82" t="s">
        <v>83</v>
      </c>
      <c r="C48" s="83" t="s">
        <v>230</v>
      </c>
      <c r="D48" s="240">
        <f>D19+D22+D25+D26+D27+D28+D29+D30+D35+D41+D44+D46-D42-D47-D45</f>
        <v>9028.751379999816</v>
      </c>
      <c r="E48" s="240">
        <f>E19+E22+E25+E26+E27+E28+E29+E30+E35+E41+E44+E46-E42-E47-E45</f>
        <v>5190.700240000013</v>
      </c>
    </row>
    <row r="51" spans="2:5" ht="11.25">
      <c r="B51" s="18"/>
      <c r="C51" s="19"/>
      <c r="D51" s="18"/>
      <c r="E51" s="18"/>
    </row>
    <row r="52" spans="2:6" ht="12">
      <c r="B52" s="88" t="s">
        <v>55</v>
      </c>
      <c r="C52" s="89" t="s">
        <v>277</v>
      </c>
      <c r="D52" s="90"/>
      <c r="E52" s="90"/>
      <c r="F52" s="90"/>
    </row>
    <row r="53" spans="2:6" ht="12">
      <c r="B53" s="90"/>
      <c r="C53" s="91"/>
      <c r="D53" s="90"/>
      <c r="E53" s="90"/>
      <c r="F53" s="90"/>
    </row>
    <row r="54" spans="2:6" ht="12">
      <c r="B54" s="90"/>
      <c r="C54" s="91"/>
      <c r="D54" s="90"/>
      <c r="E54" s="90"/>
      <c r="F54" s="90"/>
    </row>
    <row r="55" spans="2:6" ht="12">
      <c r="B55" s="90"/>
      <c r="C55" s="91"/>
      <c r="D55" s="90"/>
      <c r="E55" s="90"/>
      <c r="F55" s="90"/>
    </row>
    <row r="56" spans="2:6" ht="12">
      <c r="B56" s="88" t="s">
        <v>219</v>
      </c>
      <c r="C56" s="89" t="s">
        <v>220</v>
      </c>
      <c r="D56" s="90"/>
      <c r="E56" s="90"/>
      <c r="F56" s="90"/>
    </row>
    <row r="57" spans="2:6" ht="12">
      <c r="B57" s="90"/>
      <c r="C57" s="91"/>
      <c r="D57" s="90"/>
      <c r="E57" s="90"/>
      <c r="F57" s="90"/>
    </row>
    <row r="58" spans="2:6" ht="12">
      <c r="B58" s="90"/>
      <c r="C58" s="91"/>
      <c r="D58" s="90"/>
      <c r="E58" s="90"/>
      <c r="F58" s="90"/>
    </row>
    <row r="59" spans="2:6" ht="12">
      <c r="B59" s="90"/>
      <c r="C59" s="91"/>
      <c r="D59" s="90"/>
      <c r="E59" s="90"/>
      <c r="F59" s="90"/>
    </row>
    <row r="60" spans="2:6" ht="12">
      <c r="B60" s="88" t="s">
        <v>257</v>
      </c>
      <c r="C60" s="89" t="s">
        <v>258</v>
      </c>
      <c r="D60" s="90"/>
      <c r="E60" s="90"/>
      <c r="F60" s="90"/>
    </row>
    <row r="61" spans="2:6" ht="12">
      <c r="B61" s="90"/>
      <c r="C61" s="91"/>
      <c r="D61" s="90"/>
      <c r="E61" s="90"/>
      <c r="F61" s="90"/>
    </row>
    <row r="62" spans="2:6" ht="12">
      <c r="B62" s="90"/>
      <c r="C62" s="91"/>
      <c r="D62" s="90"/>
      <c r="E62" s="90"/>
      <c r="F62" s="90"/>
    </row>
    <row r="63" spans="2:6" ht="12">
      <c r="B63" s="90"/>
      <c r="C63" s="91"/>
      <c r="D63" s="90"/>
      <c r="E63" s="90"/>
      <c r="F63" s="90"/>
    </row>
    <row r="64" spans="2:6" ht="12">
      <c r="B64" s="90"/>
      <c r="C64" s="91"/>
      <c r="D64" s="90"/>
      <c r="E64" s="90"/>
      <c r="F64" s="90"/>
    </row>
  </sheetData>
  <sheetProtection/>
  <mergeCells count="3">
    <mergeCell ref="B12:C12"/>
    <mergeCell ref="D12:E12"/>
    <mergeCell ref="B13:E13"/>
  </mergeCells>
  <printOptions/>
  <pageMargins left="0.75" right="0.75" top="1" bottom="0.52" header="0.5" footer="0.5"/>
  <pageSetup fitToHeight="1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1"/>
  <sheetViews>
    <sheetView zoomScalePageLayoutView="0" workbookViewId="0" topLeftCell="A1">
      <selection activeCell="EA16" sqref="EA16"/>
    </sheetView>
  </sheetViews>
  <sheetFormatPr defaultColWidth="1.0078125" defaultRowHeight="11.25"/>
  <cols>
    <col min="1" max="14" width="1.0078125" style="21" customWidth="1"/>
    <col min="15" max="15" width="31.16015625" style="21" customWidth="1"/>
    <col min="16" max="36" width="1.0078125" style="21" customWidth="1"/>
    <col min="37" max="37" width="3.66015625" style="21" customWidth="1"/>
    <col min="38" max="38" width="25" style="21" customWidth="1"/>
    <col min="39" max="51" width="1.0078125" style="21" customWidth="1"/>
    <col min="52" max="52" width="1.3359375" style="21" customWidth="1"/>
    <col min="53" max="16384" width="1.0078125" style="21" customWidth="1"/>
  </cols>
  <sheetData>
    <row r="1" s="20" customFormat="1" ht="12" customHeight="1">
      <c r="BS1" s="20" t="s">
        <v>84</v>
      </c>
    </row>
    <row r="2" s="20" customFormat="1" ht="12" customHeight="1">
      <c r="BS2" s="20" t="s">
        <v>1</v>
      </c>
    </row>
    <row r="3" s="20" customFormat="1" ht="12" customHeight="1">
      <c r="BS3" s="20" t="s">
        <v>85</v>
      </c>
    </row>
    <row r="4" s="20" customFormat="1" ht="12" customHeight="1">
      <c r="BS4" s="20" t="s">
        <v>86</v>
      </c>
    </row>
    <row r="5" s="20" customFormat="1" ht="12" customHeight="1">
      <c r="BS5" s="20" t="s">
        <v>87</v>
      </c>
    </row>
    <row r="7" spans="1:107" ht="16.5">
      <c r="A7" s="200" t="s">
        <v>369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</row>
    <row r="8" spans="11:97" ht="15.75">
      <c r="K8" s="201" t="s">
        <v>88</v>
      </c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</row>
    <row r="9" spans="11:97" s="20" customFormat="1" ht="25.5" customHeight="1">
      <c r="K9" s="202" t="s">
        <v>89</v>
      </c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2"/>
      <c r="CP9" s="202"/>
      <c r="CQ9" s="202"/>
      <c r="CR9" s="202"/>
      <c r="CS9" s="202"/>
    </row>
    <row r="10" spans="43:65" ht="15.75"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</row>
    <row r="11" ht="15.75">
      <c r="A11" s="21" t="s">
        <v>90</v>
      </c>
    </row>
    <row r="12" spans="1:107" ht="15.75">
      <c r="A12" s="21" t="s">
        <v>91</v>
      </c>
      <c r="AC12" s="201" t="s">
        <v>92</v>
      </c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</row>
    <row r="14" ht="15.75">
      <c r="H14" s="21" t="s">
        <v>93</v>
      </c>
    </row>
    <row r="16" spans="1:107" ht="63.75" customHeight="1">
      <c r="A16" s="185" t="s">
        <v>94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7"/>
      <c r="AQ16" s="185" t="s">
        <v>95</v>
      </c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7"/>
      <c r="BG16" s="185" t="s">
        <v>96</v>
      </c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7"/>
      <c r="BV16" s="185" t="s">
        <v>97</v>
      </c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7"/>
      <c r="CI16" s="185" t="s">
        <v>98</v>
      </c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7"/>
    </row>
    <row r="17" spans="1:107" ht="15.75">
      <c r="A17" s="188">
        <v>1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90"/>
      <c r="AQ17" s="188">
        <v>2</v>
      </c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90"/>
      <c r="BG17" s="188">
        <v>3</v>
      </c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90"/>
      <c r="BV17" s="188">
        <v>4</v>
      </c>
      <c r="BW17" s="189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90"/>
      <c r="CI17" s="188">
        <v>5</v>
      </c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90"/>
    </row>
    <row r="18" spans="1:107" ht="53.25" customHeight="1">
      <c r="A18" s="203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6"/>
      <c r="AQ18" s="207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9"/>
      <c r="BF18" s="210"/>
      <c r="BG18" s="197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9"/>
      <c r="BV18" s="191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3"/>
      <c r="CI18" s="191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3"/>
    </row>
    <row r="20" ht="15.75">
      <c r="H20" s="21" t="s">
        <v>99</v>
      </c>
    </row>
    <row r="22" ht="15.75">
      <c r="H22" s="21" t="s">
        <v>100</v>
      </c>
    </row>
    <row r="24" spans="1:107" s="23" customFormat="1" ht="125.25" customHeight="1">
      <c r="A24" s="194" t="s">
        <v>101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6"/>
      <c r="P24" s="194" t="s">
        <v>102</v>
      </c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6"/>
      <c r="AM24" s="194" t="s">
        <v>103</v>
      </c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6"/>
      <c r="BB24" s="194" t="s">
        <v>104</v>
      </c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6"/>
      <c r="BN24" s="194" t="s">
        <v>105</v>
      </c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6"/>
      <c r="CC24" s="194" t="s">
        <v>106</v>
      </c>
      <c r="CD24" s="195"/>
      <c r="CE24" s="195"/>
      <c r="CF24" s="195"/>
      <c r="CG24" s="195"/>
      <c r="CH24" s="195"/>
      <c r="CI24" s="195"/>
      <c r="CJ24" s="195"/>
      <c r="CK24" s="195"/>
      <c r="CL24" s="195"/>
      <c r="CM24" s="195"/>
      <c r="CN24" s="195"/>
      <c r="CO24" s="196"/>
      <c r="CP24" s="194" t="s">
        <v>107</v>
      </c>
      <c r="CQ24" s="195"/>
      <c r="CR24" s="195"/>
      <c r="CS24" s="195"/>
      <c r="CT24" s="195"/>
      <c r="CU24" s="195"/>
      <c r="CV24" s="195"/>
      <c r="CW24" s="195"/>
      <c r="CX24" s="195"/>
      <c r="CY24" s="195"/>
      <c r="CZ24" s="195"/>
      <c r="DA24" s="195"/>
      <c r="DB24" s="195"/>
      <c r="DC24" s="196"/>
    </row>
    <row r="25" spans="1:107" ht="15.75">
      <c r="A25" s="188">
        <v>1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90"/>
      <c r="P25" s="188">
        <v>2</v>
      </c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90"/>
      <c r="AM25" s="188">
        <v>3</v>
      </c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90"/>
      <c r="BB25" s="188">
        <v>4</v>
      </c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90"/>
      <c r="BN25" s="188">
        <v>5</v>
      </c>
      <c r="BO25" s="189"/>
      <c r="BP25" s="189"/>
      <c r="BQ25" s="189"/>
      <c r="BR25" s="189"/>
      <c r="BS25" s="189"/>
      <c r="BT25" s="189"/>
      <c r="BU25" s="189"/>
      <c r="BV25" s="189"/>
      <c r="BW25" s="189"/>
      <c r="BX25" s="189"/>
      <c r="BY25" s="189"/>
      <c r="BZ25" s="189"/>
      <c r="CA25" s="189"/>
      <c r="CB25" s="190"/>
      <c r="CC25" s="188">
        <v>6</v>
      </c>
      <c r="CD25" s="189"/>
      <c r="CE25" s="189"/>
      <c r="CF25" s="189"/>
      <c r="CG25" s="189"/>
      <c r="CH25" s="189"/>
      <c r="CI25" s="189"/>
      <c r="CJ25" s="189"/>
      <c r="CK25" s="189"/>
      <c r="CL25" s="189"/>
      <c r="CM25" s="189"/>
      <c r="CN25" s="189"/>
      <c r="CO25" s="190"/>
      <c r="CP25" s="188">
        <v>7</v>
      </c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90"/>
    </row>
    <row r="26" spans="1:107" ht="15.75" customHeight="1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7" t="s">
        <v>280</v>
      </c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8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</row>
    <row r="27" ht="15.75">
      <c r="H27" s="21" t="s">
        <v>108</v>
      </c>
    </row>
    <row r="28" ht="15.75">
      <c r="A28" s="21" t="s">
        <v>109</v>
      </c>
    </row>
    <row r="30" spans="1:107" s="23" customFormat="1" ht="150.75" customHeight="1">
      <c r="A30" s="194" t="s">
        <v>101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6"/>
      <c r="P30" s="194" t="s">
        <v>102</v>
      </c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6"/>
      <c r="AM30" s="194" t="s">
        <v>103</v>
      </c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6"/>
      <c r="BB30" s="194" t="s">
        <v>110</v>
      </c>
      <c r="BC30" s="195"/>
      <c r="BD30" s="195"/>
      <c r="BE30" s="195"/>
      <c r="BF30" s="195"/>
      <c r="BG30" s="195"/>
      <c r="BH30" s="195"/>
      <c r="BI30" s="195"/>
      <c r="BJ30" s="195"/>
      <c r="BK30" s="195"/>
      <c r="BL30" s="195"/>
      <c r="BM30" s="195"/>
      <c r="BN30" s="196"/>
      <c r="BO30" s="194" t="s">
        <v>111</v>
      </c>
      <c r="BP30" s="195"/>
      <c r="BQ30" s="195"/>
      <c r="BR30" s="195"/>
      <c r="BS30" s="195"/>
      <c r="BT30" s="195"/>
      <c r="BU30" s="195"/>
      <c r="BV30" s="195"/>
      <c r="BW30" s="195"/>
      <c r="BX30" s="195"/>
      <c r="BY30" s="195"/>
      <c r="BZ30" s="195"/>
      <c r="CA30" s="195"/>
      <c r="CB30" s="195"/>
      <c r="CC30" s="196"/>
      <c r="CD30" s="194" t="s">
        <v>106</v>
      </c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195"/>
      <c r="CP30" s="196"/>
      <c r="CQ30" s="194" t="s">
        <v>107</v>
      </c>
      <c r="CR30" s="195"/>
      <c r="CS30" s="195"/>
      <c r="CT30" s="195"/>
      <c r="CU30" s="195"/>
      <c r="CV30" s="195"/>
      <c r="CW30" s="195"/>
      <c r="CX30" s="195"/>
      <c r="CY30" s="195"/>
      <c r="CZ30" s="195"/>
      <c r="DA30" s="195"/>
      <c r="DB30" s="195"/>
      <c r="DC30" s="196"/>
    </row>
    <row r="31" spans="1:107" ht="15.75">
      <c r="A31" s="188">
        <v>1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90"/>
      <c r="P31" s="188">
        <v>2</v>
      </c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90"/>
      <c r="AM31" s="188">
        <v>3</v>
      </c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90"/>
      <c r="BB31" s="188">
        <v>4</v>
      </c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90"/>
      <c r="BO31" s="188">
        <v>5</v>
      </c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89"/>
      <c r="CA31" s="189"/>
      <c r="CB31" s="189"/>
      <c r="CC31" s="190"/>
      <c r="CD31" s="188">
        <v>6</v>
      </c>
      <c r="CE31" s="189"/>
      <c r="CF31" s="189"/>
      <c r="CG31" s="189"/>
      <c r="CH31" s="189"/>
      <c r="CI31" s="189"/>
      <c r="CJ31" s="189"/>
      <c r="CK31" s="189"/>
      <c r="CL31" s="189"/>
      <c r="CM31" s="189"/>
      <c r="CN31" s="189"/>
      <c r="CO31" s="189"/>
      <c r="CP31" s="190"/>
      <c r="CQ31" s="188">
        <v>7</v>
      </c>
      <c r="CR31" s="189"/>
      <c r="CS31" s="189"/>
      <c r="CT31" s="189"/>
      <c r="CU31" s="189"/>
      <c r="CV31" s="189"/>
      <c r="CW31" s="189"/>
      <c r="CX31" s="189"/>
      <c r="CY31" s="189"/>
      <c r="CZ31" s="189"/>
      <c r="DA31" s="189"/>
      <c r="DB31" s="189"/>
      <c r="DC31" s="190"/>
    </row>
    <row r="32" spans="1:107" ht="15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</row>
    <row r="34" spans="1:107" ht="15.75">
      <c r="A34" s="213" t="s">
        <v>112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2"/>
      <c r="BR34" s="212"/>
      <c r="BV34" s="212" t="s">
        <v>281</v>
      </c>
      <c r="BW34" s="212"/>
      <c r="BX34" s="212"/>
      <c r="BY34" s="212"/>
      <c r="BZ34" s="212"/>
      <c r="CA34" s="212"/>
      <c r="CB34" s="212"/>
      <c r="CC34" s="212"/>
      <c r="CD34" s="212"/>
      <c r="CE34" s="212"/>
      <c r="CF34" s="212"/>
      <c r="CG34" s="212"/>
      <c r="CH34" s="212"/>
      <c r="CI34" s="212"/>
      <c r="CJ34" s="212"/>
      <c r="CK34" s="212"/>
      <c r="CL34" s="212"/>
      <c r="CM34" s="212"/>
      <c r="CN34" s="212"/>
      <c r="CO34" s="212"/>
      <c r="CP34" s="212"/>
      <c r="CQ34" s="212"/>
      <c r="CR34" s="212"/>
      <c r="CS34" s="212"/>
      <c r="CT34" s="212"/>
      <c r="CU34" s="212"/>
      <c r="CV34" s="212"/>
      <c r="CW34" s="212"/>
      <c r="CX34" s="212"/>
      <c r="CY34" s="212"/>
      <c r="CZ34" s="212"/>
      <c r="DA34" s="212"/>
      <c r="DB34" s="212"/>
      <c r="DC34" s="212"/>
    </row>
    <row r="35" spans="1:107" s="20" customFormat="1" ht="12.75">
      <c r="A35" s="202" t="s">
        <v>113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BA35" s="211" t="s">
        <v>114</v>
      </c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32"/>
      <c r="BT35" s="32"/>
      <c r="BU35" s="32"/>
      <c r="BV35" s="211" t="s">
        <v>115</v>
      </c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O35" s="211"/>
      <c r="CP35" s="211"/>
      <c r="CQ35" s="211"/>
      <c r="CR35" s="211"/>
      <c r="CS35" s="211"/>
      <c r="CT35" s="211"/>
      <c r="CU35" s="211"/>
      <c r="CV35" s="211"/>
      <c r="CW35" s="211"/>
      <c r="CX35" s="211"/>
      <c r="CY35" s="211"/>
      <c r="CZ35" s="211"/>
      <c r="DA35" s="211"/>
      <c r="DB35" s="211"/>
      <c r="DC35" s="211"/>
    </row>
    <row r="36" spans="1:49" ht="15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107" ht="35.25" customHeight="1">
      <c r="A37" s="214" t="s">
        <v>219</v>
      </c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V37" s="212" t="s">
        <v>116</v>
      </c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2"/>
      <c r="CL37" s="212"/>
      <c r="CM37" s="212"/>
      <c r="CN37" s="212"/>
      <c r="CO37" s="212"/>
      <c r="CP37" s="212"/>
      <c r="CQ37" s="212"/>
      <c r="CR37" s="212"/>
      <c r="CS37" s="212"/>
      <c r="CT37" s="212"/>
      <c r="CU37" s="212"/>
      <c r="CV37" s="212"/>
      <c r="CW37" s="212"/>
      <c r="CX37" s="212"/>
      <c r="CY37" s="212"/>
      <c r="CZ37" s="212"/>
      <c r="DA37" s="212"/>
      <c r="DB37" s="212"/>
      <c r="DC37" s="212"/>
    </row>
    <row r="38" spans="1:107" s="20" customFormat="1" ht="12.75" customHeight="1">
      <c r="A38" s="202" t="s">
        <v>113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BA38" s="211" t="s">
        <v>114</v>
      </c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32"/>
      <c r="BT38" s="32"/>
      <c r="BU38" s="32"/>
      <c r="BV38" s="211" t="s">
        <v>115</v>
      </c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1"/>
      <c r="CJ38" s="211"/>
      <c r="CK38" s="211"/>
      <c r="CL38" s="211"/>
      <c r="CM38" s="211"/>
      <c r="CN38" s="211"/>
      <c r="CO38" s="211"/>
      <c r="CP38" s="211"/>
      <c r="CQ38" s="211"/>
      <c r="CR38" s="211"/>
      <c r="CS38" s="211"/>
      <c r="CT38" s="211"/>
      <c r="CU38" s="211"/>
      <c r="CV38" s="211"/>
      <c r="CW38" s="211"/>
      <c r="CX38" s="211"/>
      <c r="CY38" s="211"/>
      <c r="CZ38" s="211"/>
      <c r="DA38" s="211"/>
      <c r="DB38" s="211"/>
      <c r="DC38" s="211"/>
    </row>
    <row r="40" spans="2:107" ht="34.5" customHeight="1">
      <c r="B40" s="213" t="s">
        <v>257</v>
      </c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34"/>
      <c r="AZ40" s="34"/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P40" s="213"/>
      <c r="BQ40" s="213"/>
      <c r="BR40" s="213"/>
      <c r="BS40" s="35"/>
      <c r="BT40" s="35"/>
      <c r="BU40" s="35"/>
      <c r="BV40" s="213"/>
      <c r="BW40" s="213"/>
      <c r="BX40" s="213"/>
      <c r="BY40" s="213"/>
      <c r="BZ40" s="213"/>
      <c r="CA40" s="213"/>
      <c r="CB40" s="213"/>
      <c r="CC40" s="213"/>
      <c r="CD40" s="213"/>
      <c r="CE40" s="213"/>
      <c r="CF40" s="213"/>
      <c r="CG40" s="213"/>
      <c r="CH40" s="213"/>
      <c r="CI40" s="213"/>
      <c r="CJ40" s="213"/>
      <c r="CK40" s="213"/>
      <c r="CL40" s="213"/>
      <c r="CM40" s="213"/>
      <c r="CN40" s="213"/>
      <c r="CO40" s="213"/>
      <c r="CP40" s="213"/>
      <c r="CQ40" s="213"/>
      <c r="CR40" s="213"/>
      <c r="CS40" s="213"/>
      <c r="CT40" s="213"/>
      <c r="CU40" s="213"/>
      <c r="CV40" s="213"/>
      <c r="CW40" s="213"/>
      <c r="CX40" s="213"/>
      <c r="CY40" s="213"/>
      <c r="CZ40" s="213"/>
      <c r="DA40" s="213"/>
      <c r="DB40" s="213"/>
      <c r="DC40" s="213"/>
    </row>
    <row r="41" spans="2:107" ht="15.75">
      <c r="B41" s="202" t="s">
        <v>113</v>
      </c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34"/>
      <c r="AZ41" s="34"/>
      <c r="BA41" s="202" t="s">
        <v>114</v>
      </c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202"/>
      <c r="BR41" s="202"/>
      <c r="BS41" s="34"/>
      <c r="BT41" s="34"/>
      <c r="BU41" s="34"/>
      <c r="BV41" s="202" t="s">
        <v>115</v>
      </c>
      <c r="BW41" s="202"/>
      <c r="BX41" s="202"/>
      <c r="BY41" s="202"/>
      <c r="BZ41" s="202"/>
      <c r="CA41" s="202"/>
      <c r="CB41" s="202"/>
      <c r="CC41" s="202"/>
      <c r="CD41" s="202"/>
      <c r="CE41" s="202"/>
      <c r="CF41" s="202"/>
      <c r="CG41" s="202"/>
      <c r="CH41" s="202"/>
      <c r="CI41" s="202"/>
      <c r="CJ41" s="202"/>
      <c r="CK41" s="202"/>
      <c r="CL41" s="202"/>
      <c r="CM41" s="202"/>
      <c r="CN41" s="202"/>
      <c r="CO41" s="202"/>
      <c r="CP41" s="202"/>
      <c r="CQ41" s="202"/>
      <c r="CR41" s="202"/>
      <c r="CS41" s="202"/>
      <c r="CT41" s="202"/>
      <c r="CU41" s="202"/>
      <c r="CV41" s="202"/>
      <c r="CW41" s="202"/>
      <c r="CX41" s="202"/>
      <c r="CY41" s="202"/>
      <c r="CZ41" s="202"/>
      <c r="DA41" s="202"/>
      <c r="DB41" s="202"/>
      <c r="DC41" s="202"/>
    </row>
  </sheetData>
  <sheetProtection/>
  <mergeCells count="65">
    <mergeCell ref="B40:AX40"/>
    <mergeCell ref="BA40:BR40"/>
    <mergeCell ref="BV40:DC40"/>
    <mergeCell ref="B41:AX41"/>
    <mergeCell ref="BA41:BR41"/>
    <mergeCell ref="BV41:DC41"/>
    <mergeCell ref="A37:AW37"/>
    <mergeCell ref="BA37:BR37"/>
    <mergeCell ref="BV37:DC37"/>
    <mergeCell ref="A38:AW38"/>
    <mergeCell ref="BA38:BR38"/>
    <mergeCell ref="BV38:DC38"/>
    <mergeCell ref="BV35:DC35"/>
    <mergeCell ref="BV34:DC34"/>
    <mergeCell ref="A34:AW34"/>
    <mergeCell ref="BA34:BR34"/>
    <mergeCell ref="A35:AW35"/>
    <mergeCell ref="BA35:BR35"/>
    <mergeCell ref="CQ31:DC31"/>
    <mergeCell ref="A31:O31"/>
    <mergeCell ref="P31:AL31"/>
    <mergeCell ref="AM31:BA31"/>
    <mergeCell ref="A30:O30"/>
    <mergeCell ref="P30:AL30"/>
    <mergeCell ref="AM30:BA30"/>
    <mergeCell ref="P24:AL24"/>
    <mergeCell ref="BB31:BN31"/>
    <mergeCell ref="BN25:CB25"/>
    <mergeCell ref="CC25:CO25"/>
    <mergeCell ref="CP25:DC25"/>
    <mergeCell ref="BO30:CC30"/>
    <mergeCell ref="CD30:CP30"/>
    <mergeCell ref="CQ30:DC30"/>
    <mergeCell ref="BO31:CC31"/>
    <mergeCell ref="CD31:CP31"/>
    <mergeCell ref="BV16:CH16"/>
    <mergeCell ref="CP24:DC24"/>
    <mergeCell ref="A18:AP18"/>
    <mergeCell ref="AQ18:BF18"/>
    <mergeCell ref="BB30:BN30"/>
    <mergeCell ref="A25:O25"/>
    <mergeCell ref="P25:AL25"/>
    <mergeCell ref="AM25:BA25"/>
    <mergeCell ref="BB25:BM25"/>
    <mergeCell ref="A24:O24"/>
    <mergeCell ref="BV18:CH18"/>
    <mergeCell ref="A7:DC7"/>
    <mergeCell ref="K8:CS8"/>
    <mergeCell ref="K9:CS9"/>
    <mergeCell ref="AC12:DC12"/>
    <mergeCell ref="A17:AP17"/>
    <mergeCell ref="AQ17:BF17"/>
    <mergeCell ref="A16:AP16"/>
    <mergeCell ref="AQ16:BF16"/>
    <mergeCell ref="BG16:BU16"/>
    <mergeCell ref="CI16:DC16"/>
    <mergeCell ref="CI17:DC17"/>
    <mergeCell ref="CI18:DC18"/>
    <mergeCell ref="BG17:BU17"/>
    <mergeCell ref="BV17:CH17"/>
    <mergeCell ref="AM24:BA24"/>
    <mergeCell ref="BB24:BM24"/>
    <mergeCell ref="BN24:CB24"/>
    <mergeCell ref="CC24:CO24"/>
    <mergeCell ref="BG18:BU18"/>
  </mergeCells>
  <printOptions/>
  <pageMargins left="0.75" right="0.75" top="0.56" bottom="0.53" header="0.5" footer="0.5"/>
  <pageSetup fitToHeight="1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93"/>
  <sheetViews>
    <sheetView tabSelected="1" zoomScalePageLayoutView="0" workbookViewId="0" topLeftCell="A1">
      <selection activeCell="I20" sqref="I20"/>
    </sheetView>
  </sheetViews>
  <sheetFormatPr defaultColWidth="10.66015625" defaultRowHeight="11.25"/>
  <cols>
    <col min="1" max="1" width="2.33203125" style="0" customWidth="1"/>
    <col min="2" max="2" width="84.66015625" style="0" customWidth="1"/>
    <col min="3" max="3" width="7.33203125" style="1" customWidth="1"/>
    <col min="4" max="4" width="20.16015625" style="0" customWidth="1"/>
    <col min="5" max="5" width="17.83203125" style="0" customWidth="1"/>
    <col min="6" max="6" width="13.66015625" style="0" customWidth="1"/>
  </cols>
  <sheetData>
    <row r="1" spans="1:5" ht="8.25" customHeight="1">
      <c r="A1" s="39"/>
      <c r="B1" s="37"/>
      <c r="C1" s="37"/>
      <c r="D1" s="38"/>
      <c r="E1" s="39"/>
    </row>
    <row r="2" spans="1:5" s="4" customFormat="1" ht="12" customHeight="1">
      <c r="A2" s="62"/>
      <c r="B2" s="40"/>
      <c r="C2" s="63"/>
      <c r="D2" s="63"/>
      <c r="E2" s="42" t="s">
        <v>0</v>
      </c>
    </row>
    <row r="3" spans="1:5" s="4" customFormat="1" ht="12" customHeight="1">
      <c r="A3" s="62"/>
      <c r="B3" s="40"/>
      <c r="C3" s="63"/>
      <c r="D3" s="63"/>
      <c r="E3" s="42" t="s">
        <v>1</v>
      </c>
    </row>
    <row r="4" spans="1:5" s="4" customFormat="1" ht="12" customHeight="1">
      <c r="A4" s="62"/>
      <c r="B4" s="40"/>
      <c r="C4" s="63"/>
      <c r="D4" s="63"/>
      <c r="E4" s="42" t="s">
        <v>2</v>
      </c>
    </row>
    <row r="5" spans="1:5" s="4" customFormat="1" ht="12" customHeight="1">
      <c r="A5" s="62"/>
      <c r="B5" s="40"/>
      <c r="C5" s="63"/>
      <c r="D5" s="63"/>
      <c r="E5" s="42" t="s">
        <v>3</v>
      </c>
    </row>
    <row r="6" spans="1:5" s="4" customFormat="1" ht="12" customHeight="1">
      <c r="A6" s="62"/>
      <c r="B6" s="40"/>
      <c r="C6" s="63"/>
      <c r="D6" s="63"/>
      <c r="E6" s="42" t="s">
        <v>4</v>
      </c>
    </row>
    <row r="7" spans="1:5" s="4" customFormat="1" ht="12" customHeight="1">
      <c r="A7" s="62"/>
      <c r="B7" s="40"/>
      <c r="C7" s="63"/>
      <c r="D7" s="63"/>
      <c r="E7" s="42" t="s">
        <v>5</v>
      </c>
    </row>
    <row r="8" spans="1:5" s="4" customFormat="1" ht="12" customHeight="1">
      <c r="A8" s="62"/>
      <c r="B8" s="43" t="s">
        <v>6</v>
      </c>
      <c r="C8" s="52"/>
      <c r="D8" s="52"/>
      <c r="E8" s="52"/>
    </row>
    <row r="9" spans="1:5" s="4" customFormat="1" ht="12" customHeight="1">
      <c r="A9" s="62"/>
      <c r="B9" s="53" t="s">
        <v>374</v>
      </c>
      <c r="C9" s="54"/>
      <c r="D9" s="55"/>
      <c r="E9" s="55"/>
    </row>
    <row r="10" spans="1:5" ht="12" customHeight="1">
      <c r="A10" s="39"/>
      <c r="B10" s="53" t="s">
        <v>251</v>
      </c>
      <c r="C10" s="48"/>
      <c r="D10" s="48"/>
      <c r="E10" s="48"/>
    </row>
    <row r="11" spans="1:5" ht="11.25" customHeight="1">
      <c r="A11" s="39"/>
      <c r="B11" s="47" t="s">
        <v>8</v>
      </c>
      <c r="C11" s="48"/>
      <c r="D11" s="48"/>
      <c r="E11" s="48"/>
    </row>
    <row r="12" spans="1:5" s="13" customFormat="1" ht="12.75" customHeight="1">
      <c r="A12" s="58"/>
      <c r="B12" s="182" t="s">
        <v>253</v>
      </c>
      <c r="C12" s="183"/>
      <c r="D12" s="183"/>
      <c r="E12" s="183"/>
    </row>
    <row r="13" spans="1:5" s="13" customFormat="1" ht="11.25" customHeight="1">
      <c r="A13" s="58"/>
      <c r="B13" s="182" t="s">
        <v>254</v>
      </c>
      <c r="C13" s="183"/>
      <c r="D13" s="183"/>
      <c r="E13" s="183"/>
    </row>
    <row r="14" spans="1:5" s="13" customFormat="1" ht="9" customHeight="1">
      <c r="A14" s="58"/>
      <c r="B14" s="58"/>
      <c r="C14" s="64"/>
      <c r="D14" s="58"/>
      <c r="E14" s="65" t="s">
        <v>255</v>
      </c>
    </row>
    <row r="15" spans="1:5" s="13" customFormat="1" ht="40.5" customHeight="1">
      <c r="A15" s="58"/>
      <c r="B15" s="92" t="s">
        <v>11</v>
      </c>
      <c r="C15" s="93" t="s">
        <v>12</v>
      </c>
      <c r="D15" s="94" t="s">
        <v>13</v>
      </c>
      <c r="E15" s="94" t="s">
        <v>14</v>
      </c>
    </row>
    <row r="16" spans="1:5" s="14" customFormat="1" ht="15" customHeight="1">
      <c r="A16" s="66"/>
      <c r="B16" s="95" t="s">
        <v>221</v>
      </c>
      <c r="C16" s="95" t="s">
        <v>222</v>
      </c>
      <c r="D16" s="95" t="s">
        <v>223</v>
      </c>
      <c r="E16" s="95" t="s">
        <v>224</v>
      </c>
    </row>
    <row r="17" spans="1:5" ht="21.75" customHeight="1">
      <c r="A17" s="39"/>
      <c r="B17" s="215" t="s">
        <v>312</v>
      </c>
      <c r="C17" s="216"/>
      <c r="D17" s="217"/>
      <c r="E17" s="217"/>
    </row>
    <row r="18" spans="1:5" ht="13.5" customHeight="1">
      <c r="A18" s="39"/>
      <c r="B18" s="218" t="s">
        <v>15</v>
      </c>
      <c r="C18" s="219">
        <v>10</v>
      </c>
      <c r="D18" s="220">
        <v>238.93</v>
      </c>
      <c r="E18" s="220">
        <v>186.5</v>
      </c>
    </row>
    <row r="19" spans="1:5" ht="18.75" customHeight="1">
      <c r="A19" s="39"/>
      <c r="B19" s="221" t="s">
        <v>16</v>
      </c>
      <c r="C19" s="222"/>
      <c r="D19" s="223"/>
      <c r="E19" s="221"/>
    </row>
    <row r="20" spans="1:5" ht="19.5" customHeight="1">
      <c r="A20" s="39"/>
      <c r="B20" s="224" t="s">
        <v>17</v>
      </c>
      <c r="C20" s="225">
        <v>11</v>
      </c>
      <c r="D20" s="226">
        <v>238.93</v>
      </c>
      <c r="E20" s="226">
        <v>186.5</v>
      </c>
    </row>
    <row r="21" spans="1:5" ht="11.25">
      <c r="A21" s="39"/>
      <c r="B21" s="224" t="s">
        <v>18</v>
      </c>
      <c r="C21" s="225">
        <v>12</v>
      </c>
      <c r="D21" s="227" t="s">
        <v>19</v>
      </c>
      <c r="E21" s="227" t="s">
        <v>19</v>
      </c>
    </row>
    <row r="22" spans="1:5" ht="11.25">
      <c r="A22" s="39"/>
      <c r="B22" s="218" t="s">
        <v>20</v>
      </c>
      <c r="C22" s="219">
        <v>20</v>
      </c>
      <c r="D22" s="228" t="s">
        <v>19</v>
      </c>
      <c r="E22" s="228" t="s">
        <v>19</v>
      </c>
    </row>
    <row r="23" spans="1:5" ht="21.75" customHeight="1">
      <c r="A23" s="39"/>
      <c r="B23" s="221" t="s">
        <v>16</v>
      </c>
      <c r="C23" s="222"/>
      <c r="D23" s="223"/>
      <c r="E23" s="221"/>
    </row>
    <row r="24" spans="1:5" ht="13.5" customHeight="1">
      <c r="A24" s="39"/>
      <c r="B24" s="224" t="s">
        <v>17</v>
      </c>
      <c r="C24" s="225">
        <v>21</v>
      </c>
      <c r="D24" s="227" t="s">
        <v>19</v>
      </c>
      <c r="E24" s="227" t="s">
        <v>19</v>
      </c>
    </row>
    <row r="25" spans="1:5" ht="13.5" customHeight="1">
      <c r="A25" s="39"/>
      <c r="B25" s="224" t="s">
        <v>18</v>
      </c>
      <c r="C25" s="225">
        <v>22</v>
      </c>
      <c r="D25" s="228" t="s">
        <v>19</v>
      </c>
      <c r="E25" s="228" t="s">
        <v>19</v>
      </c>
    </row>
    <row r="26" spans="1:5" ht="13.5" customHeight="1">
      <c r="A26" s="39"/>
      <c r="B26" s="229" t="s">
        <v>21</v>
      </c>
      <c r="C26" s="219">
        <v>30</v>
      </c>
      <c r="D26" s="228" t="s">
        <v>299</v>
      </c>
      <c r="E26" s="228" t="s">
        <v>346</v>
      </c>
    </row>
    <row r="27" spans="1:5" ht="12.75" customHeight="1">
      <c r="A27" s="39"/>
      <c r="B27" s="230" t="s">
        <v>16</v>
      </c>
      <c r="C27" s="222"/>
      <c r="D27" s="221"/>
      <c r="E27" s="221"/>
    </row>
    <row r="28" spans="1:5" ht="27" customHeight="1">
      <c r="A28" s="39"/>
      <c r="B28" s="224" t="s">
        <v>22</v>
      </c>
      <c r="C28" s="225">
        <v>31</v>
      </c>
      <c r="D28" s="227" t="s">
        <v>299</v>
      </c>
      <c r="E28" s="227" t="s">
        <v>346</v>
      </c>
    </row>
    <row r="29" spans="1:5" ht="27.75" customHeight="1">
      <c r="A29" s="39"/>
      <c r="B29" s="231" t="s">
        <v>289</v>
      </c>
      <c r="C29" s="232"/>
      <c r="D29" s="227" t="s">
        <v>19</v>
      </c>
      <c r="E29" s="227" t="s">
        <v>354</v>
      </c>
    </row>
    <row r="30" spans="1:5" ht="22.5" customHeight="1">
      <c r="A30" s="39"/>
      <c r="B30" s="231" t="s">
        <v>286</v>
      </c>
      <c r="C30" s="232"/>
      <c r="D30" s="227" t="s">
        <v>300</v>
      </c>
      <c r="E30" s="227" t="s">
        <v>19</v>
      </c>
    </row>
    <row r="31" spans="1:5" ht="26.25" customHeight="1">
      <c r="A31" s="39"/>
      <c r="B31" s="231" t="s">
        <v>316</v>
      </c>
      <c r="C31" s="232"/>
      <c r="D31" s="227" t="s">
        <v>19</v>
      </c>
      <c r="E31" s="227" t="s">
        <v>357</v>
      </c>
    </row>
    <row r="32" spans="1:5" ht="48" customHeight="1">
      <c r="A32" s="39"/>
      <c r="B32" s="231" t="s">
        <v>23</v>
      </c>
      <c r="C32" s="232"/>
      <c r="D32" s="227" t="s">
        <v>301</v>
      </c>
      <c r="E32" s="227" t="s">
        <v>352</v>
      </c>
    </row>
    <row r="33" spans="1:5" ht="20.25" customHeight="1">
      <c r="A33" s="39"/>
      <c r="B33" s="231" t="s">
        <v>290</v>
      </c>
      <c r="C33" s="232"/>
      <c r="D33" s="227" t="s">
        <v>19</v>
      </c>
      <c r="E33" s="227" t="s">
        <v>355</v>
      </c>
    </row>
    <row r="34" spans="1:5" ht="23.25" customHeight="1">
      <c r="A34" s="39"/>
      <c r="B34" s="231" t="s">
        <v>287</v>
      </c>
      <c r="C34" s="232"/>
      <c r="D34" s="227" t="s">
        <v>302</v>
      </c>
      <c r="E34" s="227" t="s">
        <v>353</v>
      </c>
    </row>
    <row r="35" spans="1:5" ht="24.75" customHeight="1">
      <c r="A35" s="39"/>
      <c r="B35" s="231" t="s">
        <v>274</v>
      </c>
      <c r="C35" s="232"/>
      <c r="D35" s="227" t="s">
        <v>303</v>
      </c>
      <c r="E35" s="227" t="s">
        <v>19</v>
      </c>
    </row>
    <row r="36" spans="1:5" ht="18.75" customHeight="1">
      <c r="A36" s="39"/>
      <c r="B36" s="231" t="s">
        <v>297</v>
      </c>
      <c r="C36" s="232"/>
      <c r="D36" s="227" t="s">
        <v>19</v>
      </c>
      <c r="E36" s="227" t="s">
        <v>356</v>
      </c>
    </row>
    <row r="37" spans="1:5" ht="36" customHeight="1">
      <c r="A37" s="39"/>
      <c r="B37" s="231" t="s">
        <v>314</v>
      </c>
      <c r="C37" s="232"/>
      <c r="D37" s="227" t="s">
        <v>19</v>
      </c>
      <c r="E37" s="227" t="s">
        <v>349</v>
      </c>
    </row>
    <row r="38" spans="1:5" ht="33" customHeight="1">
      <c r="A38" s="39"/>
      <c r="B38" s="231" t="s">
        <v>288</v>
      </c>
      <c r="C38" s="232"/>
      <c r="D38" s="227" t="s">
        <v>304</v>
      </c>
      <c r="E38" s="227" t="s">
        <v>19</v>
      </c>
    </row>
    <row r="39" spans="1:5" ht="21" customHeight="1">
      <c r="A39" s="39"/>
      <c r="B39" s="231" t="s">
        <v>260</v>
      </c>
      <c r="C39" s="232"/>
      <c r="D39" s="227" t="s">
        <v>305</v>
      </c>
      <c r="E39" s="227" t="s">
        <v>19</v>
      </c>
    </row>
    <row r="40" spans="1:5" ht="24.75" customHeight="1">
      <c r="A40" s="39"/>
      <c r="B40" s="224" t="s">
        <v>24</v>
      </c>
      <c r="C40" s="225">
        <v>32</v>
      </c>
      <c r="D40" s="227" t="s">
        <v>19</v>
      </c>
      <c r="E40" s="227" t="s">
        <v>19</v>
      </c>
    </row>
    <row r="41" spans="1:5" ht="25.5" customHeight="1">
      <c r="A41" s="39"/>
      <c r="B41" s="229" t="s">
        <v>26</v>
      </c>
      <c r="C41" s="219">
        <v>40</v>
      </c>
      <c r="D41" s="220">
        <v>60.5</v>
      </c>
      <c r="E41" s="228" t="s">
        <v>19</v>
      </c>
    </row>
    <row r="42" spans="1:5" ht="27" customHeight="1">
      <c r="A42" s="39"/>
      <c r="B42" s="230" t="s">
        <v>16</v>
      </c>
      <c r="C42" s="222"/>
      <c r="D42" s="221"/>
      <c r="E42" s="221"/>
    </row>
    <row r="43" spans="1:5" ht="25.5" customHeight="1">
      <c r="A43" s="39"/>
      <c r="B43" s="224" t="s">
        <v>22</v>
      </c>
      <c r="C43" s="225">
        <v>41</v>
      </c>
      <c r="D43" s="226">
        <v>60.5</v>
      </c>
      <c r="E43" s="227" t="s">
        <v>19</v>
      </c>
    </row>
    <row r="44" spans="1:5" ht="22.5" customHeight="1">
      <c r="A44" s="39"/>
      <c r="B44" s="224" t="s">
        <v>24</v>
      </c>
      <c r="C44" s="225">
        <v>42</v>
      </c>
      <c r="D44" s="227" t="s">
        <v>19</v>
      </c>
      <c r="E44" s="227" t="s">
        <v>19</v>
      </c>
    </row>
    <row r="45" spans="1:5" ht="18" customHeight="1">
      <c r="A45" s="39"/>
      <c r="B45" s="224" t="s">
        <v>27</v>
      </c>
      <c r="C45" s="225">
        <v>43</v>
      </c>
      <c r="D45" s="227" t="s">
        <v>19</v>
      </c>
      <c r="E45" s="227" t="s">
        <v>19</v>
      </c>
    </row>
    <row r="46" spans="1:5" ht="17.25" customHeight="1">
      <c r="A46" s="39"/>
      <c r="B46" s="224" t="s">
        <v>28</v>
      </c>
      <c r="C46" s="225">
        <v>44</v>
      </c>
      <c r="D46" s="228" t="s">
        <v>19</v>
      </c>
      <c r="E46" s="228" t="s">
        <v>19</v>
      </c>
    </row>
    <row r="47" spans="1:5" ht="20.25" customHeight="1">
      <c r="A47" s="39"/>
      <c r="B47" s="229" t="s">
        <v>29</v>
      </c>
      <c r="C47" s="219">
        <v>50</v>
      </c>
      <c r="D47" s="228" t="s">
        <v>306</v>
      </c>
      <c r="E47" s="228" t="s">
        <v>366</v>
      </c>
    </row>
    <row r="48" spans="1:5" ht="18.75" customHeight="1">
      <c r="A48" s="39"/>
      <c r="B48" s="230" t="s">
        <v>16</v>
      </c>
      <c r="C48" s="222"/>
      <c r="D48" s="221"/>
      <c r="E48" s="221"/>
    </row>
    <row r="49" spans="1:5" ht="18" customHeight="1">
      <c r="A49" s="39"/>
      <c r="B49" s="233" t="s">
        <v>30</v>
      </c>
      <c r="C49" s="225">
        <v>51</v>
      </c>
      <c r="D49" s="227" t="s">
        <v>307</v>
      </c>
      <c r="E49" s="227" t="s">
        <v>366</v>
      </c>
    </row>
    <row r="50" spans="1:5" ht="24" customHeight="1">
      <c r="A50" s="39"/>
      <c r="B50" s="231" t="s">
        <v>252</v>
      </c>
      <c r="C50" s="232"/>
      <c r="D50" s="227" t="s">
        <v>307</v>
      </c>
      <c r="E50" s="227" t="s">
        <v>366</v>
      </c>
    </row>
    <row r="51" spans="1:5" ht="13.5" customHeight="1">
      <c r="A51" s="39"/>
      <c r="B51" s="233" t="s">
        <v>31</v>
      </c>
      <c r="C51" s="225">
        <v>52</v>
      </c>
      <c r="D51" s="227" t="s">
        <v>19</v>
      </c>
      <c r="E51" s="227" t="s">
        <v>19</v>
      </c>
    </row>
    <row r="52" spans="1:5" ht="29.25" customHeight="1">
      <c r="A52" s="39"/>
      <c r="B52" s="233" t="s">
        <v>32</v>
      </c>
      <c r="C52" s="225">
        <v>53</v>
      </c>
      <c r="D52" s="227" t="s">
        <v>19</v>
      </c>
      <c r="E52" s="227" t="s">
        <v>19</v>
      </c>
    </row>
    <row r="53" spans="1:5" ht="19.5" customHeight="1">
      <c r="A53" s="39"/>
      <c r="B53" s="233" t="s">
        <v>33</v>
      </c>
      <c r="C53" s="225">
        <v>54</v>
      </c>
      <c r="D53" s="226">
        <v>5.57</v>
      </c>
      <c r="E53" s="227" t="s">
        <v>19</v>
      </c>
    </row>
    <row r="54" spans="1:5" ht="21" customHeight="1">
      <c r="A54" s="39"/>
      <c r="B54" s="215" t="s">
        <v>34</v>
      </c>
      <c r="C54" s="225">
        <v>60</v>
      </c>
      <c r="D54" s="228" t="s">
        <v>19</v>
      </c>
      <c r="E54" s="228" t="s">
        <v>19</v>
      </c>
    </row>
    <row r="55" spans="1:5" ht="18.75" customHeight="1">
      <c r="A55" s="39"/>
      <c r="B55" s="229" t="s">
        <v>35</v>
      </c>
      <c r="C55" s="219">
        <v>70</v>
      </c>
      <c r="D55" s="228" t="s">
        <v>19</v>
      </c>
      <c r="E55" s="228" t="s">
        <v>19</v>
      </c>
    </row>
    <row r="56" spans="1:5" ht="25.5" customHeight="1">
      <c r="A56" s="39"/>
      <c r="B56" s="230" t="s">
        <v>16</v>
      </c>
      <c r="C56" s="222"/>
      <c r="D56" s="221"/>
      <c r="E56" s="221"/>
    </row>
    <row r="57" spans="1:5" ht="42" customHeight="1">
      <c r="A57" s="39"/>
      <c r="B57" s="215" t="s">
        <v>36</v>
      </c>
      <c r="C57" s="225">
        <v>71</v>
      </c>
      <c r="D57" s="228" t="s">
        <v>19</v>
      </c>
      <c r="E57" s="228" t="s">
        <v>19</v>
      </c>
    </row>
    <row r="58" spans="1:5" ht="13.5" customHeight="1">
      <c r="A58" s="39"/>
      <c r="B58" s="234" t="s">
        <v>37</v>
      </c>
      <c r="C58" s="232"/>
      <c r="D58" s="228" t="s">
        <v>19</v>
      </c>
      <c r="E58" s="228" t="s">
        <v>19</v>
      </c>
    </row>
    <row r="59" spans="1:5" ht="14.25" customHeight="1">
      <c r="A59" s="39"/>
      <c r="B59" s="234" t="s">
        <v>38</v>
      </c>
      <c r="C59" s="232"/>
      <c r="D59" s="228" t="s">
        <v>19</v>
      </c>
      <c r="E59" s="228" t="s">
        <v>19</v>
      </c>
    </row>
    <row r="60" spans="1:5" ht="13.5" customHeight="1">
      <c r="A60" s="39"/>
      <c r="B60" s="234" t="s">
        <v>25</v>
      </c>
      <c r="C60" s="232"/>
      <c r="D60" s="228" t="s">
        <v>19</v>
      </c>
      <c r="E60" s="228" t="s">
        <v>19</v>
      </c>
    </row>
    <row r="61" spans="1:5" ht="12.75" customHeight="1">
      <c r="A61" s="39"/>
      <c r="B61" s="215" t="s">
        <v>39</v>
      </c>
      <c r="C61" s="225">
        <v>72</v>
      </c>
      <c r="D61" s="228" t="s">
        <v>19</v>
      </c>
      <c r="E61" s="228" t="s">
        <v>19</v>
      </c>
    </row>
    <row r="62" spans="1:5" ht="19.5" customHeight="1">
      <c r="A62" s="39"/>
      <c r="B62" s="234" t="s">
        <v>37</v>
      </c>
      <c r="C62" s="232"/>
      <c r="D62" s="228" t="s">
        <v>19</v>
      </c>
      <c r="E62" s="228" t="s">
        <v>19</v>
      </c>
    </row>
    <row r="63" spans="1:5" ht="14.25" customHeight="1">
      <c r="A63" s="39"/>
      <c r="B63" s="234" t="s">
        <v>38</v>
      </c>
      <c r="C63" s="232"/>
      <c r="D63" s="228" t="s">
        <v>19</v>
      </c>
      <c r="E63" s="228" t="s">
        <v>19</v>
      </c>
    </row>
    <row r="64" spans="1:5" ht="24.75" customHeight="1">
      <c r="A64" s="39"/>
      <c r="B64" s="234" t="s">
        <v>25</v>
      </c>
      <c r="C64" s="232"/>
      <c r="D64" s="228" t="s">
        <v>19</v>
      </c>
      <c r="E64" s="228" t="s">
        <v>19</v>
      </c>
    </row>
    <row r="65" spans="1:5" ht="20.25" customHeight="1">
      <c r="A65" s="39"/>
      <c r="B65" s="215" t="s">
        <v>40</v>
      </c>
      <c r="C65" s="225">
        <v>73</v>
      </c>
      <c r="D65" s="228" t="s">
        <v>19</v>
      </c>
      <c r="E65" s="228" t="s">
        <v>19</v>
      </c>
    </row>
    <row r="66" spans="1:5" ht="16.5" customHeight="1">
      <c r="A66" s="39"/>
      <c r="B66" s="215" t="s">
        <v>41</v>
      </c>
      <c r="C66" s="225">
        <v>74</v>
      </c>
      <c r="D66" s="228" t="s">
        <v>19</v>
      </c>
      <c r="E66" s="228" t="s">
        <v>19</v>
      </c>
    </row>
    <row r="67" spans="1:5" ht="15" customHeight="1">
      <c r="A67" s="39"/>
      <c r="B67" s="234" t="s">
        <v>37</v>
      </c>
      <c r="C67" s="235"/>
      <c r="D67" s="228" t="s">
        <v>19</v>
      </c>
      <c r="E67" s="228" t="s">
        <v>19</v>
      </c>
    </row>
    <row r="68" spans="1:5" ht="15" customHeight="1">
      <c r="A68" s="39"/>
      <c r="B68" s="234" t="s">
        <v>38</v>
      </c>
      <c r="C68" s="235"/>
      <c r="D68" s="228" t="s">
        <v>19</v>
      </c>
      <c r="E68" s="228" t="s">
        <v>19</v>
      </c>
    </row>
    <row r="69" spans="1:5" ht="15" customHeight="1">
      <c r="A69" s="39"/>
      <c r="B69" s="234" t="s">
        <v>25</v>
      </c>
      <c r="C69" s="235"/>
      <c r="D69" s="228" t="s">
        <v>19</v>
      </c>
      <c r="E69" s="228" t="s">
        <v>19</v>
      </c>
    </row>
    <row r="70" spans="1:5" ht="14.25" customHeight="1">
      <c r="A70" s="39"/>
      <c r="B70" s="215" t="s">
        <v>42</v>
      </c>
      <c r="C70" s="225">
        <v>80</v>
      </c>
      <c r="D70" s="227" t="s">
        <v>19</v>
      </c>
      <c r="E70" s="227" t="s">
        <v>19</v>
      </c>
    </row>
    <row r="71" spans="1:5" ht="15.75" customHeight="1">
      <c r="A71" s="39"/>
      <c r="B71" s="229" t="s">
        <v>43</v>
      </c>
      <c r="C71" s="219">
        <v>90</v>
      </c>
      <c r="D71" s="228" t="s">
        <v>19</v>
      </c>
      <c r="E71" s="228" t="s">
        <v>19</v>
      </c>
    </row>
    <row r="72" spans="1:5" ht="21" customHeight="1">
      <c r="A72" s="39"/>
      <c r="B72" s="230" t="s">
        <v>16</v>
      </c>
      <c r="C72" s="222"/>
      <c r="D72" s="221"/>
      <c r="E72" s="221"/>
    </row>
    <row r="73" spans="1:5" ht="25.5" customHeight="1">
      <c r="A73" s="39"/>
      <c r="B73" s="215" t="s">
        <v>44</v>
      </c>
      <c r="C73" s="225">
        <v>91</v>
      </c>
      <c r="D73" s="228" t="s">
        <v>19</v>
      </c>
      <c r="E73" s="228" t="s">
        <v>19</v>
      </c>
    </row>
    <row r="74" spans="1:5" ht="17.25" customHeight="1">
      <c r="A74" s="39"/>
      <c r="B74" s="215" t="s">
        <v>45</v>
      </c>
      <c r="C74" s="225">
        <v>92</v>
      </c>
      <c r="D74" s="228" t="s">
        <v>19</v>
      </c>
      <c r="E74" s="228" t="s">
        <v>19</v>
      </c>
    </row>
    <row r="75" spans="1:5" ht="39.75" customHeight="1">
      <c r="A75" s="39"/>
      <c r="B75" s="215" t="s">
        <v>46</v>
      </c>
      <c r="C75" s="225">
        <v>93</v>
      </c>
      <c r="D75" s="228" t="s">
        <v>19</v>
      </c>
      <c r="E75" s="228" t="s">
        <v>19</v>
      </c>
    </row>
    <row r="76" spans="1:5" ht="16.5" customHeight="1">
      <c r="A76" s="39"/>
      <c r="B76" s="215" t="s">
        <v>47</v>
      </c>
      <c r="C76" s="225">
        <v>94</v>
      </c>
      <c r="D76" s="228" t="s">
        <v>19</v>
      </c>
      <c r="E76" s="228" t="s">
        <v>19</v>
      </c>
    </row>
    <row r="77" spans="1:5" ht="30" customHeight="1">
      <c r="A77" s="39"/>
      <c r="B77" s="233" t="s">
        <v>48</v>
      </c>
      <c r="C77" s="225">
        <v>95</v>
      </c>
      <c r="D77" s="228" t="s">
        <v>19</v>
      </c>
      <c r="E77" s="228" t="s">
        <v>19</v>
      </c>
    </row>
    <row r="78" spans="1:5" ht="51" customHeight="1">
      <c r="A78" s="39"/>
      <c r="B78" s="236" t="s">
        <v>49</v>
      </c>
      <c r="C78" s="237">
        <v>100</v>
      </c>
      <c r="D78" s="238" t="s">
        <v>308</v>
      </c>
      <c r="E78" s="238" t="s">
        <v>370</v>
      </c>
    </row>
    <row r="79" spans="1:5" ht="39" customHeight="1">
      <c r="A79" s="39"/>
      <c r="B79" s="215" t="s">
        <v>50</v>
      </c>
      <c r="C79" s="232"/>
      <c r="D79" s="224"/>
      <c r="E79" s="224"/>
    </row>
    <row r="80" spans="2:5" ht="54.75" customHeight="1">
      <c r="B80" s="215" t="s">
        <v>51</v>
      </c>
      <c r="C80" s="237">
        <v>110</v>
      </c>
      <c r="D80" s="228" t="s">
        <v>309</v>
      </c>
      <c r="E80" s="228" t="s">
        <v>371</v>
      </c>
    </row>
    <row r="81" spans="2:5" ht="25.5" customHeight="1">
      <c r="B81" s="215" t="s">
        <v>52</v>
      </c>
      <c r="C81" s="237">
        <v>120</v>
      </c>
      <c r="D81" s="228" t="s">
        <v>310</v>
      </c>
      <c r="E81" s="228" t="s">
        <v>372</v>
      </c>
    </row>
    <row r="82" spans="2:5" ht="15" customHeight="1">
      <c r="B82" s="215" t="s">
        <v>53</v>
      </c>
      <c r="C82" s="237">
        <v>130</v>
      </c>
      <c r="D82" s="228" t="s">
        <v>311</v>
      </c>
      <c r="E82" s="228" t="s">
        <v>373</v>
      </c>
    </row>
    <row r="83" spans="2:5" ht="21.75" customHeight="1">
      <c r="B83" s="236" t="s">
        <v>54</v>
      </c>
      <c r="C83" s="237">
        <v>140</v>
      </c>
      <c r="D83" s="239" t="s">
        <v>308</v>
      </c>
      <c r="E83" s="239" t="s">
        <v>370</v>
      </c>
    </row>
    <row r="84" spans="2:5" ht="27" customHeight="1">
      <c r="B84" s="88" t="s">
        <v>55</v>
      </c>
      <c r="C84" s="89" t="s">
        <v>278</v>
      </c>
      <c r="D84" s="90"/>
      <c r="E84" s="84"/>
    </row>
    <row r="85" spans="2:5" ht="23.25" customHeight="1">
      <c r="B85" s="88"/>
      <c r="C85" s="89"/>
      <c r="D85" s="90"/>
      <c r="E85" s="84"/>
    </row>
    <row r="86" spans="2:5" ht="39" customHeight="1">
      <c r="B86" s="88" t="s">
        <v>219</v>
      </c>
      <c r="C86" s="89" t="s">
        <v>275</v>
      </c>
      <c r="D86" s="90"/>
      <c r="E86" s="84"/>
    </row>
    <row r="87" spans="2:5" ht="12">
      <c r="B87" s="90"/>
      <c r="C87" s="91"/>
      <c r="D87" s="90"/>
      <c r="E87" s="84"/>
    </row>
    <row r="88" spans="2:5" ht="6.75" customHeight="1">
      <c r="B88" s="90"/>
      <c r="C88" s="91"/>
      <c r="D88" s="90"/>
      <c r="E88" s="84"/>
    </row>
    <row r="89" spans="2:5" ht="12">
      <c r="B89" s="90"/>
      <c r="C89" s="91"/>
      <c r="D89" s="90"/>
      <c r="E89" s="84"/>
    </row>
    <row r="90" spans="2:5" ht="12">
      <c r="B90" s="88" t="s">
        <v>257</v>
      </c>
      <c r="C90" s="89" t="s">
        <v>258</v>
      </c>
      <c r="D90" s="90"/>
      <c r="E90" s="84"/>
    </row>
    <row r="91" spans="2:5" ht="12">
      <c r="B91" s="90"/>
      <c r="C91" s="91"/>
      <c r="D91" s="90"/>
      <c r="E91" s="84"/>
    </row>
    <row r="92" spans="2:5" ht="12">
      <c r="B92" s="90"/>
      <c r="C92" s="91"/>
      <c r="D92" s="90"/>
      <c r="E92" s="84"/>
    </row>
    <row r="93" spans="2:5" ht="12">
      <c r="B93" s="90"/>
      <c r="C93" s="91"/>
      <c r="D93" s="90"/>
      <c r="E93" s="84"/>
    </row>
  </sheetData>
  <sheetProtection/>
  <mergeCells count="2">
    <mergeCell ref="B12:E12"/>
    <mergeCell ref="B13:E13"/>
  </mergeCells>
  <printOptions/>
  <pageMargins left="0.5511811023622047" right="0.6692913385826772" top="0.5511811023622047" bottom="0.5118110236220472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Alexeenko</cp:lastModifiedBy>
  <cp:lastPrinted>2012-09-10T06:36:31Z</cp:lastPrinted>
  <dcterms:created xsi:type="dcterms:W3CDTF">2008-07-10T07:01:31Z</dcterms:created>
  <dcterms:modified xsi:type="dcterms:W3CDTF">2012-10-03T08:31:04Z</dcterms:modified>
  <cp:category/>
  <cp:version/>
  <cp:contentType/>
  <cp:contentStatus/>
  <cp:revision>1</cp:revision>
</cp:coreProperties>
</file>